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<sst xmlns="http://schemas.openxmlformats.org/spreadsheetml/2006/main" count="145" uniqueCount="145">
  <si>
    <t xml:space="preserve">Приложение </t>
  </si>
  <si>
    <t>к Решению Совета депутатов</t>
  </si>
  <si>
    <t>городского поселения Березово</t>
  </si>
  <si>
    <t xml:space="preserve">от        .2010  № </t>
  </si>
  <si>
    <t xml:space="preserve">                     Исполнение бюджета городского поселения Березово </t>
  </si>
  <si>
    <t>Код бюджетной классификации</t>
  </si>
  <si>
    <t>Наименование платежей</t>
  </si>
  <si>
    <t>Уточненный план на 2010 год, руб.</t>
  </si>
  <si>
    <t>Уточненный  план на 9 месяцев 2010 год, руб.</t>
  </si>
  <si>
    <t>Исполнено за 9 месяцев, руб.</t>
  </si>
  <si>
    <t>Факт 9 месяцев / план на 2010 год, %</t>
  </si>
  <si>
    <t>фактически, руб.</t>
  </si>
  <si>
    <t>отклонение от факта, руб.</t>
  </si>
  <si>
    <t>факт / план,  %</t>
  </si>
  <si>
    <t xml:space="preserve">                                                                      Доходы</t>
  </si>
  <si>
    <t>Доходы бюджета, всего</t>
  </si>
  <si>
    <t>000 1 01 00 000 00 0000 000</t>
  </si>
  <si>
    <t xml:space="preserve">Налоговые  и неналоговые  доходы </t>
  </si>
  <si>
    <t>182 1 01 02 000 01 0000 110</t>
  </si>
  <si>
    <t>Налог на доходы физических лиц</t>
  </si>
  <si>
    <t>182 1 01 02 010 01 1000 110</t>
  </si>
  <si>
    <t>Налог на доходы физических лиц с доходов, полученных в виде дивидентов от долевого участия  в деятельности организаций</t>
  </si>
  <si>
    <t xml:space="preserve">182 1 01 02 021 01 0000 110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</si>
  <si>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за исключением доходов, полученных физическими лицами, зарегистрированными в качестве индивидуальных предп</t>
  </si>
  <si>
    <t xml:space="preserve">182 1 01 02 022 01 0000 110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</si>
  <si>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</t>
  </si>
  <si>
    <t xml:space="preserve">182 1 01 02 030 01 0000 110 </t>
  </si>
  <si>
    <t>Налог на доходы физических лиц с доходов, полученных физическими лицами, являющимися  налоговыми резидентами Российской Федерации.</t>
  </si>
  <si>
    <t>182 1 01 02040 01 0000 110</t>
  </si>
  <si>
    <t xml:space="preserve">Налог на доходы физических лиц с доходов, полученных 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</t>
  </si>
  <si>
    <t>182 1 05 00000 00 0000 000</t>
  </si>
  <si>
    <t>Налоги на свокупный доход</t>
  </si>
  <si>
    <t>182 1 05 03000 01 1000 110</t>
  </si>
  <si>
    <t>Единый сельскохозяйственный налог</t>
  </si>
  <si>
    <t>182 1 05 03000 01 2000 110</t>
  </si>
  <si>
    <t>Пеня на  сельскохозяйственный налог</t>
  </si>
  <si>
    <t>182 1 06 00000 00 0000 000</t>
  </si>
  <si>
    <t>Налог на имущество</t>
  </si>
  <si>
    <t>182 1 06 01030 10 0000 110</t>
  </si>
  <si>
    <t>Налог на имущество физических лиц</t>
  </si>
  <si>
    <t>182 1 06 06000 00 0000 110</t>
  </si>
  <si>
    <t>Земельный налог, всего,</t>
  </si>
  <si>
    <t>в т.ч.</t>
  </si>
  <si>
    <t>182 1 06 06 013 10 0000 110</t>
  </si>
  <si>
    <t xml:space="preserve">Земельный налог, взимаемый по ставке, установленной подпунктом 1 пункта 1 статьи 394 Налогового кодекса Российской Федерации, применяемым к объектам налогообложения, расположенным в границах поселений </t>
  </si>
  <si>
    <t>182 1  06 06 023 10 0000 110</t>
  </si>
  <si>
    <t>Земельный налог, взимаемый по ставке, установленной подпунктом 2 пункта 1 статьи 394 Налогового кодекса Российской Федерации, применяемым к объектам налогообложения, расположенным в границах межселенных территорий</t>
  </si>
  <si>
    <t>020 1 08 00 000 0000 000</t>
  </si>
  <si>
    <t>Государственная пошлина</t>
  </si>
  <si>
    <t>020 1 08 04 020 01 1000 110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</si>
  <si>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</si>
  <si>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182 1 09 00 000 0000 000</t>
  </si>
  <si>
    <t>Задолжность и перерасчеты по отмененным налогам, сборам и иным обязательным платежам</t>
  </si>
  <si>
    <t>182  1 09 04 050 10 0000 110</t>
  </si>
  <si>
    <t>Земельный налог (по обязательствам, возникшим до 01 января 2006г.)</t>
  </si>
  <si>
    <t>020 1 11 00 000 00 0000 000</t>
  </si>
  <si>
    <t>Доходы от использования имущества, находящегося в государственной и муниципальной собственности</t>
  </si>
  <si>
    <t>020 1 11 05 025 10 0000 120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</si>
  <si>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</si>
  <si>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020 1 11 05035 10 0000 120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</si>
  <si>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</si>
  <si>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020 1 014 06 014 10 000</t>
  </si>
  <si>
    <t>Доходы от продажи материальных и нематериальных активов</t>
  </si>
  <si>
    <t>020 1 014 06 014 10 0000 430</t>
  </si>
  <si>
    <t>Доходы от продажи земельных участков, госсобственность на которые не разграничена и которые расположены в границах поселений.</t>
  </si>
  <si>
    <t xml:space="preserve">020 2 00 00 000 00 0000 000 </t>
  </si>
  <si>
    <t>Безвозмездные перечисления</t>
  </si>
  <si>
    <t>020 2 02 01 001 10 0000 151</t>
  </si>
  <si>
    <t>Дотации бюджетам поселений на выравнивание уровня бюджетной обеспеченности</t>
  </si>
  <si>
    <t>020 2 02 01003 10 0000 151</t>
  </si>
  <si>
    <t>Дотации бюджетам поселений на поддержку мер по обеспечению сбалансированности бюджетов</t>
  </si>
  <si>
    <t>020 2 02 02999 10 0000 151</t>
  </si>
  <si>
    <t>Прочие субсидии бюджетам поселений</t>
  </si>
  <si>
    <t>020 2 02 04 012 10 0000 151</t>
  </si>
  <si>
    <t>Межбюджетные трансферы, передаваемые бюджетам поселений для компенсации дополнительных расходов , возникших в результате решений, принятых органами власти другого уровня</t>
  </si>
  <si>
    <t>020 2 02 04999 10 0000 151</t>
  </si>
  <si>
    <t>Прочие межбюджетные трансферты, передаваемые бюджетам</t>
  </si>
  <si>
    <t>020 3 00 00 000 00 0000 000</t>
  </si>
  <si>
    <t>Доходы от предпринимательской и иной приносящей доход деятельности</t>
  </si>
  <si>
    <t>020 3 02 01 050 10 0000 130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</si>
  <si>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</si>
  <si>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020  3 03 02 050 10 0000 180</t>
  </si>
  <si>
    <t>Прочие безвозмездные поступления учреждениям, находящимся в ведении органов местного самоуправления поселений</t>
  </si>
  <si>
    <t>020 3 03 03 050 10 0000 180</t>
  </si>
  <si>
    <t>Гранты, премии, добровольные пожертвования муниципальным учреждениям, находящимся в ведении органов местного самоуправления поселений</t>
  </si>
  <si>
    <t>020 1 17 00 000 00 0000 000</t>
  </si>
  <si>
    <t>Прочие неналоговые доходы</t>
  </si>
  <si>
    <t>020 1 17 01 050 10 000 180</t>
  </si>
  <si>
    <t>Невыясненные поступления, зачисляемые в бюджеты поселений</t>
  </si>
  <si>
    <t xml:space="preserve">                                                                      Расходы</t>
  </si>
  <si>
    <t>Расходы  бюджета, всего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</si>
  <si>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</si>
  <si>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О20 0100 0000000  000 000</t>
  </si>
  <si>
    <t>Общегосударственные вопросы</t>
  </si>
  <si>
    <t xml:space="preserve"> О20 0102 0020300  000 500</t>
  </si>
  <si>
    <t>Функционирование высшего должностного лица</t>
  </si>
  <si>
    <t xml:space="preserve"> О20 0104 0020400  000 500</t>
  </si>
  <si>
    <t>Выполнение функций органами местного самоуправления</t>
  </si>
  <si>
    <t xml:space="preserve"> О20 0112 0070500  000 500</t>
  </si>
  <si>
    <t>Резервные фонды</t>
  </si>
  <si>
    <t xml:space="preserve"> О20 0114 0920300 000 500</t>
  </si>
  <si>
    <t>Прочие выплаты по обязательствам государства</t>
  </si>
  <si>
    <t xml:space="preserve"> О20 0114 0920305 000 500</t>
  </si>
  <si>
    <t>Другие общегосударственные вопросы</t>
  </si>
  <si>
    <t xml:space="preserve"> О20 0300 0000000  000 000</t>
  </si>
  <si>
    <t>Национальная безопасность и правоохранительная деятельность</t>
  </si>
  <si>
    <t xml:space="preserve"> О20 0309 2180100  000 500</t>
  </si>
  <si>
    <t>Предупреждение и ликвидация последствий чрезвычайных ситуаций природного и техногенного характера, гражданская оборона</t>
  </si>
  <si>
    <t xml:space="preserve"> О20 0400 0000000  000 000</t>
  </si>
  <si>
    <t>Национальная экономика</t>
  </si>
  <si>
    <t xml:space="preserve"> О20 0401 5224500  001 006</t>
  </si>
  <si>
    <t>Региональная программа "Содействие занятости населения"</t>
  </si>
  <si>
    <t xml:space="preserve"> О20 0408 3030200  000 006</t>
  </si>
  <si>
    <t>Автомобильный транспорт</t>
  </si>
  <si>
    <t xml:space="preserve"> О20 0410 0000000  000 000</t>
  </si>
  <si>
    <t>Связь и информатика</t>
  </si>
  <si>
    <t xml:space="preserve"> О20 0500 0000000  000 000</t>
  </si>
  <si>
    <t>Жилищно-коммунальное хозяйство</t>
  </si>
  <si>
    <t xml:space="preserve"> О20 0501 0000000  000 000</t>
  </si>
  <si>
    <t>Жилищное хозяйство</t>
  </si>
  <si>
    <t xml:space="preserve"> О20 0501 3500100  000 000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</si>
  <si>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(сод.и тек.ремонт, вывоз ТБО, утилизац.ТБО, вывоз ЖБО)</t>
  </si>
  <si>
    <t xml:space="preserve"> О20 0501 3500200  000 000</t>
  </si>
  <si>
    <t>Капитальный ремонт государственного жилищного фонда и муниципального жилищного фонда</t>
  </si>
  <si>
    <t xml:space="preserve"> О20 0501 3500300  000 000</t>
  </si>
  <si>
    <t>Мероприятия в области жилищного хозяйства</t>
  </si>
  <si>
    <t xml:space="preserve"> О20 0501 3500200  006 241</t>
  </si>
  <si>
    <t>Страховое возмещение для проведения ремонтно-восстановительных работ жилого дома по адресу ул.Шмидта,41</t>
  </si>
  <si>
    <t xml:space="preserve"> О20 0502 0000000  000 000</t>
  </si>
  <si>
    <t>Коммунальное хозяйство</t>
  </si>
  <si>
    <t xml:space="preserve"> О20 0503 6000000  000 500</t>
  </si>
  <si>
    <t>Благоустройство</t>
  </si>
  <si>
    <t xml:space="preserve"> О20 0800 0000000  000 000</t>
  </si>
  <si>
    <t>Культура, кинематография и средства массовой информации</t>
  </si>
  <si>
    <t xml:space="preserve"> О20 0801 4409900  000 001</t>
  </si>
  <si>
    <t xml:space="preserve">Дома культуры, другие учреждения культуры </t>
  </si>
  <si>
    <t xml:space="preserve"> О20 0801 4429900  000 001</t>
  </si>
  <si>
    <t>Библиотеки</t>
  </si>
  <si>
    <t xml:space="preserve"> О20 0806 5224600  012 001</t>
  </si>
  <si>
    <t>Программа "Информационное сопровождение формирования единой социокультурной среды населения ХМАО-Югры на 2007-2010г.г."</t>
  </si>
  <si>
    <t xml:space="preserve"> О20 0900 0000000  000 000</t>
  </si>
  <si>
    <t>Здравоохранение,физическая культура и спорт</t>
  </si>
  <si>
    <t xml:space="preserve"> О20 0908 4829900  000 001</t>
  </si>
  <si>
    <t>Физическая культура и спорт</t>
  </si>
  <si>
    <t xml:space="preserve">  2010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</si>
</sst>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"/>
    <numFmt numFmtId="182" formatCode="#,##0.0"/>
    <numFmt numFmtId="183" formatCode="0.00000"/>
    <numFmt numFmtId="184" formatCode="_(* #,##0.0_);_(* \(#,##0.0\);_(* &quot;-&quot;??_);_(@_)"/>
    <numFmt numFmtId="185" formatCode="_(* #,##0_);_(* \(#,##0\);_(* &quot;-&quot;??_);_(@_)"/>
  </numFmts>
  <fonts count="21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 style="medium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4" fillId="0" borderId="0" xfId="19" applyFont="1">
      <alignment/>
      <protection/>
    </xf>
    <xf numFmtId="0" fontId="4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0" xfId="19" applyFont="1" applyBorder="1">
      <alignment/>
      <protection/>
    </xf>
    <xf numFmtId="0" fontId="1" fillId="0" borderId="1" xfId="0" applyFont="1" applyBorder="1" applyAlignment="1">
      <alignment/>
    </xf>
    <xf numFmtId="0" fontId="6" fillId="0" borderId="0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horizontal="left"/>
      <protection/>
    </xf>
    <xf numFmtId="0" fontId="1" fillId="0" borderId="0" xfId="0" applyFont="1" applyBorder="1" applyAlignment="1">
      <alignment/>
    </xf>
    <xf numFmtId="0" fontId="4" fillId="0" borderId="0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vertical="justify"/>
      <protection/>
    </xf>
    <xf numFmtId="0" fontId="1" fillId="0" borderId="2" xfId="0" applyFont="1" applyBorder="1" applyAlignment="1">
      <alignment/>
    </xf>
    <xf numFmtId="0" fontId="4" fillId="0" borderId="3" xfId="19" applyFont="1" applyBorder="1" applyAlignment="1">
      <alignment horizontal="center" wrapText="1"/>
      <protection/>
    </xf>
    <xf numFmtId="0" fontId="4" fillId="0" borderId="4" xfId="19" applyFont="1" applyBorder="1" applyAlignment="1">
      <alignment horizontal="center" wrapText="1"/>
      <protection/>
    </xf>
    <xf numFmtId="0" fontId="4" fillId="0" borderId="0" xfId="19" applyFont="1" applyBorder="1" applyAlignment="1">
      <alignment horizontal="center" vertical="center" wrapText="1"/>
      <protection/>
    </xf>
    <xf numFmtId="0" fontId="4" fillId="0" borderId="0" xfId="19" applyFont="1" applyBorder="1" applyAlignment="1">
      <alignment vertical="center"/>
      <protection/>
    </xf>
    <xf numFmtId="0" fontId="6" fillId="0" borderId="0" xfId="19" applyFont="1" applyFill="1" applyBorder="1">
      <alignment/>
      <protection/>
    </xf>
    <xf numFmtId="0" fontId="6" fillId="0" borderId="0" xfId="19" applyFont="1" applyFill="1" applyBorder="1" applyAlignment="1">
      <alignment wrapText="1"/>
      <protection/>
    </xf>
    <xf numFmtId="0" fontId="4" fillId="0" borderId="5" xfId="19" applyFont="1" applyBorder="1" applyAlignment="1">
      <alignment horizontal="center" vertical="center" wrapText="1"/>
      <protection/>
    </xf>
    <xf numFmtId="0" fontId="8" fillId="0" borderId="6" xfId="20" applyFont="1" applyBorder="1" applyAlignment="1">
      <alignment horizontal="left" vertical="center"/>
      <protection/>
    </xf>
    <xf numFmtId="182" fontId="9" fillId="0" borderId="7" xfId="22" applyNumberFormat="1" applyFont="1" applyFill="1" applyBorder="1" applyAlignment="1">
      <alignment horizontal="center" vertical="center"/>
    </xf>
    <xf numFmtId="182" fontId="9" fillId="0" borderId="8" xfId="22" applyNumberFormat="1" applyFont="1" applyBorder="1" applyAlignment="1">
      <alignment horizontal="center" vertical="center"/>
    </xf>
    <xf numFmtId="182" fontId="9" fillId="0" borderId="9" xfId="19" applyNumberFormat="1" applyFont="1" applyBorder="1" applyAlignment="1">
      <alignment horizontal="center"/>
      <protection/>
    </xf>
    <xf numFmtId="4" fontId="8" fillId="0" borderId="0" xfId="22" applyNumberFormat="1" applyFont="1" applyBorder="1" applyAlignment="1">
      <alignment vertical="center"/>
    </xf>
    <xf numFmtId="1" fontId="9" fillId="0" borderId="10" xfId="19" applyNumberFormat="1" applyFont="1" applyBorder="1">
      <alignment/>
      <protection/>
    </xf>
    <xf numFmtId="0" fontId="9" fillId="0" borderId="11" xfId="19" applyFont="1" applyBorder="1" applyAlignment="1">
      <alignment horizontal="left"/>
      <protection/>
    </xf>
    <xf numFmtId="182" fontId="9" fillId="0" borderId="7" xfId="22" applyNumberFormat="1" applyFont="1" applyBorder="1" applyAlignment="1">
      <alignment horizontal="center"/>
    </xf>
    <xf numFmtId="182" fontId="9" fillId="0" borderId="12" xfId="22" applyNumberFormat="1" applyFont="1" applyFill="1" applyBorder="1" applyAlignment="1">
      <alignment horizontal="center" vertical="center"/>
    </xf>
    <xf numFmtId="182" fontId="9" fillId="0" borderId="7" xfId="19" applyNumberFormat="1" applyFont="1" applyBorder="1" applyAlignment="1">
      <alignment horizontal="center"/>
      <protection/>
    </xf>
    <xf numFmtId="181" fontId="10" fillId="0" borderId="0" xfId="19" applyNumberFormat="1" applyFont="1" applyBorder="1">
      <alignment/>
      <protection/>
    </xf>
    <xf numFmtId="1" fontId="10" fillId="0" borderId="0" xfId="19" applyNumberFormat="1" applyFont="1" applyBorder="1">
      <alignment/>
      <protection/>
    </xf>
    <xf numFmtId="0" fontId="11" fillId="0" borderId="0" xfId="19" applyFont="1" applyBorder="1" applyAlignment="1">
      <alignment horizontal="center"/>
      <protection/>
    </xf>
    <xf numFmtId="181" fontId="10" fillId="0" borderId="0" xfId="19" applyNumberFormat="1" applyFont="1" applyFill="1" applyBorder="1">
      <alignment/>
      <protection/>
    </xf>
    <xf numFmtId="180" fontId="6" fillId="0" borderId="0" xfId="19" applyNumberFormat="1" applyFont="1" applyBorder="1">
      <alignment/>
      <protection/>
    </xf>
    <xf numFmtId="0" fontId="10" fillId="0" borderId="0" xfId="19" applyFont="1" applyBorder="1">
      <alignment/>
      <protection/>
    </xf>
    <xf numFmtId="0" fontId="6" fillId="0" borderId="10" xfId="19" applyFont="1" applyBorder="1">
      <alignment/>
      <protection/>
    </xf>
    <xf numFmtId="0" fontId="4" fillId="0" borderId="11" xfId="19" applyFont="1" applyBorder="1" applyAlignment="1">
      <alignment horizontal="left"/>
      <protection/>
    </xf>
    <xf numFmtId="182" fontId="6" fillId="0" borderId="13" xfId="22" applyNumberFormat="1" applyFont="1" applyBorder="1" applyAlignment="1">
      <alignment horizontal="left"/>
    </xf>
    <xf numFmtId="0" fontId="4" fillId="0" borderId="14" xfId="19" applyFont="1" applyBorder="1" applyAlignment="1">
      <alignment horizontal="center"/>
      <protection/>
    </xf>
    <xf numFmtId="0" fontId="4" fillId="0" borderId="15" xfId="19" applyFont="1" applyBorder="1" applyAlignment="1">
      <alignment horizontal="center"/>
      <protection/>
    </xf>
    <xf numFmtId="0" fontId="4" fillId="0" borderId="16" xfId="19" applyFont="1" applyBorder="1" applyAlignment="1">
      <alignment horizontal="center" wrapText="1"/>
      <protection/>
    </xf>
    <xf numFmtId="182" fontId="6" fillId="0" borderId="13" xfId="22" applyNumberFormat="1" applyFont="1" applyFill="1" applyBorder="1" applyAlignment="1">
      <alignment horizontal="center" vertical="center"/>
    </xf>
    <xf numFmtId="182" fontId="6" fillId="0" borderId="17" xfId="22" applyNumberFormat="1" applyFont="1" applyFill="1" applyBorder="1" applyAlignment="1">
      <alignment horizontal="center" vertical="center"/>
    </xf>
    <xf numFmtId="182" fontId="6" fillId="0" borderId="10" xfId="22" applyNumberFormat="1" applyFont="1" applyFill="1" applyBorder="1" applyAlignment="1">
      <alignment horizontal="center" vertical="center"/>
    </xf>
    <xf numFmtId="182" fontId="1" fillId="0" borderId="13" xfId="22" applyNumberFormat="1" applyFont="1" applyFill="1" applyBorder="1" applyAlignment="1">
      <alignment horizontal="center" vertical="center"/>
    </xf>
    <xf numFmtId="182" fontId="1" fillId="0" borderId="13" xfId="19" applyNumberFormat="1" applyFont="1" applyBorder="1" applyAlignment="1">
      <alignment horizontal="center"/>
      <protection/>
    </xf>
    <xf numFmtId="181" fontId="4" fillId="0" borderId="0" xfId="19" applyNumberFormat="1" applyFont="1" applyFill="1" applyBorder="1">
      <alignment/>
      <protection/>
    </xf>
    <xf numFmtId="0" fontId="4" fillId="0" borderId="0" xfId="19" applyFont="1" applyFill="1" applyBorder="1">
      <alignment/>
      <protection/>
    </xf>
    <xf numFmtId="0" fontId="4" fillId="0" borderId="11" xfId="19" applyFont="1" applyBorder="1">
      <alignment/>
      <protection/>
    </xf>
    <xf numFmtId="181" fontId="6" fillId="0" borderId="0" xfId="19" applyNumberFormat="1" applyFont="1" applyBorder="1">
      <alignment/>
      <protection/>
    </xf>
    <xf numFmtId="0" fontId="6" fillId="0" borderId="0" xfId="19" applyFont="1" applyBorder="1">
      <alignment/>
      <protection/>
    </xf>
    <xf numFmtId="181" fontId="6" fillId="0" borderId="0" xfId="19" applyNumberFormat="1" applyFont="1" applyFill="1" applyBorder="1">
      <alignment/>
      <protection/>
    </xf>
    <xf numFmtId="2" fontId="6" fillId="0" borderId="0" xfId="19" applyNumberFormat="1" applyFont="1" applyFill="1" applyBorder="1">
      <alignment/>
      <protection/>
    </xf>
    <xf numFmtId="0" fontId="6" fillId="0" borderId="11" xfId="19" applyFont="1" applyBorder="1">
      <alignment/>
      <protection/>
    </xf>
    <xf numFmtId="182" fontId="6" fillId="0" borderId="13" xfId="22" applyNumberFormat="1" applyFont="1" applyBorder="1" applyAlignment="1">
      <alignment/>
    </xf>
    <xf numFmtId="182" fontId="1" fillId="0" borderId="8" xfId="22" applyNumberFormat="1" applyFont="1" applyBorder="1" applyAlignment="1">
      <alignment horizontal="center" vertical="center"/>
    </xf>
    <xf numFmtId="43" fontId="6" fillId="0" borderId="0" xfId="19" applyNumberFormat="1" applyFont="1" applyBorder="1">
      <alignment/>
      <protection/>
    </xf>
    <xf numFmtId="0" fontId="4" fillId="0" borderId="11" xfId="19" applyFont="1" applyBorder="1" applyAlignment="1">
      <alignment vertical="center"/>
      <protection/>
    </xf>
    <xf numFmtId="0" fontId="4" fillId="0" borderId="11" xfId="19" applyFont="1" applyBorder="1" applyAlignment="1">
      <alignment horizontal="left" vertical="justify"/>
      <protection/>
    </xf>
    <xf numFmtId="182" fontId="4" fillId="0" borderId="13" xfId="22" applyNumberFormat="1" applyFont="1" applyBorder="1" applyAlignment="1">
      <alignment horizontal="center" vertical="center"/>
    </xf>
    <xf numFmtId="182" fontId="4" fillId="0" borderId="13" xfId="22" applyNumberFormat="1" applyFont="1" applyFill="1" applyBorder="1" applyAlignment="1">
      <alignment horizontal="center" vertical="center"/>
    </xf>
    <xf numFmtId="182" fontId="4" fillId="0" borderId="17" xfId="22" applyNumberFormat="1" applyFont="1" applyFill="1" applyBorder="1" applyAlignment="1">
      <alignment horizontal="center" vertical="center"/>
    </xf>
    <xf numFmtId="182" fontId="4" fillId="0" borderId="10" xfId="22" applyNumberFormat="1" applyFont="1" applyFill="1" applyBorder="1" applyAlignment="1">
      <alignment horizontal="center" vertical="center"/>
    </xf>
    <xf numFmtId="182" fontId="1" fillId="0" borderId="7" xfId="22" applyNumberFormat="1" applyFont="1" applyFill="1" applyBorder="1" applyAlignment="1">
      <alignment horizontal="center" vertical="center"/>
    </xf>
    <xf numFmtId="182" fontId="1" fillId="0" borderId="7" xfId="19" applyNumberFormat="1" applyFont="1" applyBorder="1" applyAlignment="1">
      <alignment horizontal="center" vertical="center"/>
      <protection/>
    </xf>
    <xf numFmtId="180" fontId="4" fillId="0" borderId="0" xfId="19" applyNumberFormat="1" applyFont="1" applyBorder="1">
      <alignment/>
      <protection/>
    </xf>
    <xf numFmtId="0" fontId="4" fillId="0" borderId="0" xfId="19" applyFont="1" applyBorder="1" applyAlignment="1">
      <alignment horizontal="left" vertical="justify"/>
      <protection/>
    </xf>
    <xf numFmtId="2" fontId="4" fillId="0" borderId="0" xfId="19" applyNumberFormat="1" applyFont="1" applyFill="1" applyBorder="1">
      <alignment/>
      <protection/>
    </xf>
    <xf numFmtId="0" fontId="1" fillId="0" borderId="11" xfId="19" applyFont="1" applyBorder="1" applyAlignment="1">
      <alignment wrapText="1"/>
      <protection/>
    </xf>
    <xf numFmtId="182" fontId="1" fillId="0" borderId="13" xfId="22" applyNumberFormat="1" applyFont="1" applyBorder="1" applyAlignment="1">
      <alignment horizontal="center" vertical="center" wrapText="1"/>
    </xf>
    <xf numFmtId="43" fontId="4" fillId="0" borderId="0" xfId="19" applyNumberFormat="1" applyFont="1" applyBorder="1">
      <alignment/>
      <protection/>
    </xf>
    <xf numFmtId="0" fontId="1" fillId="0" borderId="0" xfId="19" applyFont="1" applyBorder="1" applyAlignment="1">
      <alignment wrapText="1"/>
      <protection/>
    </xf>
    <xf numFmtId="0" fontId="1" fillId="0" borderId="11" xfId="19" applyFont="1" applyBorder="1" applyAlignment="1">
      <alignment vertical="center"/>
      <protection/>
    </xf>
    <xf numFmtId="0" fontId="1" fillId="0" borderId="0" xfId="19" applyFont="1" applyBorder="1" applyAlignment="1">
      <alignment vertical="center"/>
      <protection/>
    </xf>
    <xf numFmtId="0" fontId="9" fillId="0" borderId="11" xfId="19" applyFont="1" applyBorder="1" applyAlignment="1">
      <alignment vertical="center"/>
      <protection/>
    </xf>
    <xf numFmtId="0" fontId="9" fillId="0" borderId="11" xfId="19" applyFont="1" applyBorder="1" applyAlignment="1">
      <alignment wrapText="1"/>
      <protection/>
    </xf>
    <xf numFmtId="182" fontId="9" fillId="0" borderId="13" xfId="22" applyNumberFormat="1" applyFont="1" applyBorder="1" applyAlignment="1">
      <alignment horizontal="center" wrapText="1"/>
    </xf>
    <xf numFmtId="0" fontId="9" fillId="0" borderId="0" xfId="19" applyFont="1" applyBorder="1" applyAlignment="1">
      <alignment vertical="center"/>
      <protection/>
    </xf>
    <xf numFmtId="0" fontId="9" fillId="0" borderId="0" xfId="19" applyFont="1" applyBorder="1" applyAlignment="1">
      <alignment wrapText="1"/>
      <protection/>
    </xf>
    <xf numFmtId="0" fontId="12" fillId="0" borderId="0" xfId="0" applyFont="1" applyAlignment="1">
      <alignment/>
    </xf>
    <xf numFmtId="182" fontId="1" fillId="0" borderId="13" xfId="22" applyNumberFormat="1" applyFont="1" applyBorder="1" applyAlignment="1">
      <alignment horizontal="center" wrapText="1"/>
    </xf>
    <xf numFmtId="182" fontId="4" fillId="0" borderId="8" xfId="22" applyNumberFormat="1" applyFont="1" applyFill="1" applyBorder="1" applyAlignment="1">
      <alignment horizontal="center" vertical="center"/>
    </xf>
    <xf numFmtId="182" fontId="1" fillId="0" borderId="7" xfId="19" applyNumberFormat="1" applyFont="1" applyBorder="1" applyAlignment="1">
      <alignment horizontal="center"/>
      <protection/>
    </xf>
    <xf numFmtId="0" fontId="1" fillId="0" borderId="18" xfId="19" applyFont="1" applyBorder="1" applyAlignment="1">
      <alignment vertical="center"/>
      <protection/>
    </xf>
    <xf numFmtId="0" fontId="1" fillId="0" borderId="18" xfId="19" applyFont="1" applyBorder="1" applyAlignment="1">
      <alignment wrapText="1"/>
      <protection/>
    </xf>
    <xf numFmtId="182" fontId="1" fillId="0" borderId="19" xfId="22" applyNumberFormat="1" applyFont="1" applyBorder="1" applyAlignment="1">
      <alignment horizontal="center" wrapText="1"/>
    </xf>
    <xf numFmtId="182" fontId="4" fillId="0" borderId="19" xfId="22" applyNumberFormat="1" applyFont="1" applyFill="1" applyBorder="1" applyAlignment="1">
      <alignment horizontal="center" vertical="center"/>
    </xf>
    <xf numFmtId="182" fontId="4" fillId="0" borderId="20" xfId="22" applyNumberFormat="1" applyFont="1" applyFill="1" applyBorder="1" applyAlignment="1">
      <alignment horizontal="center" vertical="center"/>
    </xf>
    <xf numFmtId="182" fontId="4" fillId="0" borderId="21" xfId="22" applyNumberFormat="1" applyFont="1" applyFill="1" applyBorder="1" applyAlignment="1">
      <alignment horizontal="center" vertical="center"/>
    </xf>
    <xf numFmtId="182" fontId="1" fillId="0" borderId="22" xfId="22" applyNumberFormat="1" applyFont="1" applyFill="1" applyBorder="1" applyAlignment="1">
      <alignment horizontal="center" vertical="center"/>
    </xf>
    <xf numFmtId="182" fontId="1" fillId="0" borderId="21" xfId="22" applyNumberFormat="1" applyFont="1" applyBorder="1" applyAlignment="1">
      <alignment horizontal="center" vertical="center"/>
    </xf>
    <xf numFmtId="182" fontId="1" fillId="0" borderId="23" xfId="19" applyNumberFormat="1" applyFont="1" applyBorder="1" applyAlignment="1">
      <alignment horizontal="center"/>
      <protection/>
    </xf>
    <xf numFmtId="0" fontId="9" fillId="0" borderId="24" xfId="19" applyFont="1" applyBorder="1" applyAlignment="1">
      <alignment vertical="center"/>
      <protection/>
    </xf>
    <xf numFmtId="0" fontId="6" fillId="0" borderId="24" xfId="19" applyFont="1" applyBorder="1" applyAlignment="1">
      <alignment horizontal="justify" vertical="top"/>
      <protection/>
    </xf>
    <xf numFmtId="182" fontId="6" fillId="0" borderId="25" xfId="22" applyNumberFormat="1" applyFont="1" applyBorder="1" applyAlignment="1">
      <alignment horizontal="center" vertical="top"/>
    </xf>
    <xf numFmtId="182" fontId="6" fillId="0" borderId="26" xfId="22" applyNumberFormat="1" applyFont="1" applyFill="1" applyBorder="1" applyAlignment="1">
      <alignment horizontal="center" vertical="center"/>
    </xf>
    <xf numFmtId="182" fontId="9" fillId="0" borderId="25" xfId="22" applyNumberFormat="1" applyFont="1" applyFill="1" applyBorder="1" applyAlignment="1">
      <alignment horizontal="center" vertical="center"/>
    </xf>
    <xf numFmtId="182" fontId="9" fillId="0" borderId="27" xfId="22" applyNumberFormat="1" applyFont="1" applyBorder="1" applyAlignment="1">
      <alignment horizontal="center" vertical="center"/>
    </xf>
    <xf numFmtId="182" fontId="9" fillId="0" borderId="28" xfId="19" applyNumberFormat="1" applyFont="1" applyBorder="1" applyAlignment="1">
      <alignment horizontal="center"/>
      <protection/>
    </xf>
    <xf numFmtId="0" fontId="1" fillId="0" borderId="6" xfId="19" applyFont="1" applyBorder="1" applyAlignment="1">
      <alignment vertical="center"/>
      <protection/>
    </xf>
    <xf numFmtId="0" fontId="4" fillId="0" borderId="6" xfId="19" applyFont="1" applyBorder="1" applyAlignment="1">
      <alignment horizontal="justify" vertical="top"/>
      <protection/>
    </xf>
    <xf numFmtId="182" fontId="4" fillId="0" borderId="7" xfId="22" applyNumberFormat="1" applyFont="1" applyBorder="1" applyAlignment="1">
      <alignment horizontal="center" vertical="top"/>
    </xf>
    <xf numFmtId="182" fontId="4" fillId="0" borderId="7" xfId="22" applyNumberFormat="1" applyFont="1" applyFill="1" applyBorder="1" applyAlignment="1">
      <alignment horizontal="center" vertical="center"/>
    </xf>
    <xf numFmtId="182" fontId="4" fillId="0" borderId="12" xfId="22" applyNumberFormat="1" applyFont="1" applyFill="1" applyBorder="1" applyAlignment="1">
      <alignment horizontal="center" vertical="center"/>
    </xf>
    <xf numFmtId="182" fontId="4" fillId="0" borderId="5" xfId="22" applyNumberFormat="1" applyFont="1" applyFill="1" applyBorder="1" applyAlignment="1">
      <alignment horizontal="center" vertical="center"/>
    </xf>
    <xf numFmtId="182" fontId="1" fillId="0" borderId="29" xfId="22" applyNumberFormat="1" applyFont="1" applyBorder="1" applyAlignment="1">
      <alignment horizontal="center" vertical="center"/>
    </xf>
    <xf numFmtId="182" fontId="1" fillId="0" borderId="9" xfId="19" applyNumberFormat="1" applyFont="1" applyBorder="1" applyAlignment="1">
      <alignment horizontal="center"/>
      <protection/>
    </xf>
    <xf numFmtId="43" fontId="6" fillId="0" borderId="0" xfId="19" applyNumberFormat="1" applyFont="1" applyBorder="1" applyAlignment="1">
      <alignment horizontal="center"/>
      <protection/>
    </xf>
    <xf numFmtId="0" fontId="6" fillId="0" borderId="0" xfId="19" applyFont="1" applyBorder="1" applyAlignment="1">
      <alignment horizontal="justify" vertical="top"/>
      <protection/>
    </xf>
    <xf numFmtId="0" fontId="6" fillId="0" borderId="0" xfId="19" applyFont="1" applyFill="1" applyBorder="1" applyAlignment="1">
      <alignment horizontal="center"/>
      <protection/>
    </xf>
    <xf numFmtId="0" fontId="1" fillId="0" borderId="11" xfId="19" applyFont="1" applyBorder="1" applyAlignment="1">
      <alignment horizontal="justify" vertical="top"/>
      <protection/>
    </xf>
    <xf numFmtId="182" fontId="1" fillId="0" borderId="13" xfId="22" applyNumberFormat="1" applyFont="1" applyBorder="1" applyAlignment="1">
      <alignment horizontal="center" vertical="top"/>
    </xf>
    <xf numFmtId="0" fontId="9" fillId="0" borderId="0" xfId="19" applyFont="1" applyBorder="1" applyAlignment="1">
      <alignment horizontal="justify" vertical="top"/>
      <protection/>
    </xf>
    <xf numFmtId="43" fontId="6" fillId="0" borderId="0" xfId="19" applyNumberFormat="1" applyFont="1" applyFill="1" applyBorder="1" applyAlignment="1">
      <alignment horizontal="center"/>
      <protection/>
    </xf>
    <xf numFmtId="182" fontId="9" fillId="0" borderId="13" xfId="22" applyNumberFormat="1" applyFont="1" applyBorder="1" applyAlignment="1">
      <alignment horizontal="center" vertical="top"/>
    </xf>
    <xf numFmtId="0" fontId="4" fillId="0" borderId="11" xfId="19" applyFont="1" applyBorder="1" applyAlignment="1">
      <alignment horizontal="justify" vertical="top"/>
      <protection/>
    </xf>
    <xf numFmtId="182" fontId="4" fillId="0" borderId="13" xfId="22" applyNumberFormat="1" applyFont="1" applyBorder="1" applyAlignment="1">
      <alignment horizontal="center" vertical="top"/>
    </xf>
    <xf numFmtId="0" fontId="4" fillId="0" borderId="0" xfId="19" applyFont="1" applyBorder="1" applyAlignment="1">
      <alignment horizontal="justify" vertical="top"/>
      <protection/>
    </xf>
    <xf numFmtId="0" fontId="4" fillId="0" borderId="18" xfId="19" applyFont="1" applyBorder="1" applyAlignment="1">
      <alignment horizontal="justify" vertical="top"/>
      <protection/>
    </xf>
    <xf numFmtId="182" fontId="4" fillId="0" borderId="19" xfId="22" applyNumberFormat="1" applyFont="1" applyBorder="1" applyAlignment="1">
      <alignment horizontal="center" vertical="top"/>
    </xf>
    <xf numFmtId="182" fontId="4" fillId="0" borderId="30" xfId="22" applyNumberFormat="1" applyFont="1" applyFill="1" applyBorder="1" applyAlignment="1">
      <alignment horizontal="center" vertical="center"/>
    </xf>
    <xf numFmtId="182" fontId="1" fillId="0" borderId="25" xfId="22" applyNumberFormat="1" applyFont="1" applyFill="1" applyBorder="1" applyAlignment="1">
      <alignment horizontal="center" vertical="center"/>
    </xf>
    <xf numFmtId="182" fontId="1" fillId="0" borderId="27" xfId="22" applyNumberFormat="1" applyFont="1" applyBorder="1" applyAlignment="1">
      <alignment horizontal="center" vertical="center"/>
    </xf>
    <xf numFmtId="182" fontId="1" fillId="0" borderId="28" xfId="19" applyNumberFormat="1" applyFont="1" applyBorder="1" applyAlignment="1">
      <alignment horizontal="center"/>
      <protection/>
    </xf>
    <xf numFmtId="182" fontId="1" fillId="0" borderId="25" xfId="19" applyNumberFormat="1" applyFont="1" applyBorder="1" applyAlignment="1">
      <alignment horizontal="center"/>
      <protection/>
    </xf>
    <xf numFmtId="0" fontId="10" fillId="0" borderId="18" xfId="19" applyFont="1" applyBorder="1" applyAlignment="1">
      <alignment horizontal="justify" vertical="top"/>
      <protection/>
    </xf>
    <xf numFmtId="182" fontId="9" fillId="0" borderId="22" xfId="22" applyNumberFormat="1" applyFont="1" applyFill="1" applyBorder="1" applyAlignment="1">
      <alignment horizontal="center" vertical="center"/>
    </xf>
    <xf numFmtId="182" fontId="9" fillId="0" borderId="21" xfId="22" applyNumberFormat="1" applyFont="1" applyBorder="1" applyAlignment="1">
      <alignment horizontal="center" vertical="center"/>
    </xf>
    <xf numFmtId="182" fontId="9" fillId="0" borderId="31" xfId="19" applyNumberFormat="1" applyFont="1" applyBorder="1" applyAlignment="1">
      <alignment horizontal="center"/>
      <protection/>
    </xf>
    <xf numFmtId="0" fontId="8" fillId="0" borderId="24" xfId="19" applyFont="1" applyBorder="1" applyAlignment="1">
      <alignment horizontal="justify" vertical="top"/>
      <protection/>
    </xf>
    <xf numFmtId="182" fontId="9" fillId="0" borderId="25" xfId="19" applyNumberFormat="1" applyFont="1" applyBorder="1" applyAlignment="1">
      <alignment horizontal="center"/>
      <protection/>
    </xf>
    <xf numFmtId="0" fontId="1" fillId="0" borderId="32" xfId="19" applyFont="1" applyBorder="1" applyAlignment="1">
      <alignment vertical="center"/>
      <protection/>
    </xf>
    <xf numFmtId="0" fontId="4" fillId="0" borderId="32" xfId="19" applyFont="1" applyBorder="1" applyAlignment="1">
      <alignment horizontal="justify" vertical="top"/>
      <protection/>
    </xf>
    <xf numFmtId="182" fontId="4" fillId="0" borderId="22" xfId="22" applyNumberFormat="1" applyFont="1" applyBorder="1" applyAlignment="1">
      <alignment horizontal="center" vertical="top"/>
    </xf>
    <xf numFmtId="182" fontId="4" fillId="0" borderId="22" xfId="22" applyNumberFormat="1" applyFont="1" applyFill="1" applyBorder="1" applyAlignment="1">
      <alignment horizontal="center" vertical="center"/>
    </xf>
    <xf numFmtId="182" fontId="4" fillId="0" borderId="33" xfId="22" applyNumberFormat="1" applyFont="1" applyFill="1" applyBorder="1" applyAlignment="1">
      <alignment horizontal="center" vertical="center"/>
    </xf>
    <xf numFmtId="182" fontId="4" fillId="0" borderId="34" xfId="22" applyNumberFormat="1" applyFont="1" applyFill="1" applyBorder="1" applyAlignment="1">
      <alignment horizontal="center" vertical="center"/>
    </xf>
    <xf numFmtId="182" fontId="1" fillId="0" borderId="0" xfId="22" applyNumberFormat="1" applyFont="1" applyBorder="1" applyAlignment="1">
      <alignment horizontal="center" vertical="center"/>
    </xf>
    <xf numFmtId="182" fontId="1" fillId="0" borderId="31" xfId="19" applyNumberFormat="1" applyFont="1" applyBorder="1" applyAlignment="1">
      <alignment horizontal="center"/>
      <protection/>
    </xf>
    <xf numFmtId="2" fontId="4" fillId="0" borderId="0" xfId="19" applyNumberFormat="1" applyFont="1" applyBorder="1">
      <alignment/>
      <protection/>
    </xf>
    <xf numFmtId="0" fontId="13" fillId="0" borderId="24" xfId="19" applyFont="1" applyBorder="1" applyAlignment="1">
      <alignment horizontal="justify" vertical="top"/>
      <protection/>
    </xf>
    <xf numFmtId="182" fontId="9" fillId="0" borderId="25" xfId="22" applyNumberFormat="1" applyFont="1" applyBorder="1" applyAlignment="1">
      <alignment horizontal="center" vertical="top"/>
    </xf>
    <xf numFmtId="0" fontId="1" fillId="0" borderId="6" xfId="19" applyFont="1" applyBorder="1" applyAlignment="1">
      <alignment wrapText="1"/>
      <protection/>
    </xf>
    <xf numFmtId="182" fontId="1" fillId="0" borderId="7" xfId="22" applyNumberFormat="1" applyFont="1" applyBorder="1" applyAlignment="1">
      <alignment wrapText="1"/>
    </xf>
    <xf numFmtId="0" fontId="1" fillId="0" borderId="0" xfId="19" applyFont="1" applyBorder="1" applyAlignment="1">
      <alignment vertical="center" wrapText="1"/>
      <protection/>
    </xf>
    <xf numFmtId="2" fontId="4" fillId="0" borderId="0" xfId="19" applyNumberFormat="1" applyFont="1" applyFill="1" applyBorder="1" applyAlignment="1">
      <alignment vertical="center"/>
      <protection/>
    </xf>
    <xf numFmtId="180" fontId="4" fillId="0" borderId="0" xfId="19" applyNumberFormat="1" applyFont="1" applyBorder="1" applyAlignment="1">
      <alignment vertical="center"/>
      <protection/>
    </xf>
    <xf numFmtId="0" fontId="4" fillId="0" borderId="30" xfId="19" applyFont="1" applyBorder="1" applyAlignment="1">
      <alignment vertical="center"/>
      <protection/>
    </xf>
    <xf numFmtId="0" fontId="4" fillId="0" borderId="18" xfId="19" applyFont="1" applyBorder="1" applyAlignment="1">
      <alignment wrapText="1"/>
      <protection/>
    </xf>
    <xf numFmtId="182" fontId="4" fillId="0" borderId="19" xfId="22" applyNumberFormat="1" applyFont="1" applyBorder="1" applyAlignment="1">
      <alignment wrapText="1"/>
    </xf>
    <xf numFmtId="0" fontId="13" fillId="0" borderId="24" xfId="19" applyFont="1" applyBorder="1" applyAlignment="1">
      <alignment wrapText="1"/>
      <protection/>
    </xf>
    <xf numFmtId="182" fontId="9" fillId="0" borderId="25" xfId="22" applyNumberFormat="1" applyFont="1" applyBorder="1" applyAlignment="1">
      <alignment wrapText="1"/>
    </xf>
    <xf numFmtId="182" fontId="9" fillId="0" borderId="25" xfId="22" applyNumberFormat="1" applyFont="1" applyBorder="1" applyAlignment="1">
      <alignment horizontal="center" wrapText="1"/>
    </xf>
    <xf numFmtId="0" fontId="1" fillId="0" borderId="32" xfId="19" applyFont="1" applyBorder="1" applyAlignment="1">
      <alignment wrapText="1"/>
      <protection/>
    </xf>
    <xf numFmtId="182" fontId="1" fillId="0" borderId="22" xfId="22" applyNumberFormat="1" applyFont="1" applyBorder="1" applyAlignment="1">
      <alignment wrapText="1"/>
    </xf>
    <xf numFmtId="0" fontId="9" fillId="0" borderId="24" xfId="19" applyFont="1" applyFill="1" applyBorder="1" applyAlignment="1">
      <alignment vertical="center"/>
      <protection/>
    </xf>
    <xf numFmtId="0" fontId="13" fillId="0" borderId="24" xfId="19" applyFont="1" applyBorder="1" applyAlignment="1">
      <alignment horizontal="left"/>
      <protection/>
    </xf>
    <xf numFmtId="182" fontId="9" fillId="0" borderId="25" xfId="22" applyNumberFormat="1" applyFont="1" applyBorder="1" applyAlignment="1">
      <alignment horizontal="center"/>
    </xf>
    <xf numFmtId="43" fontId="10" fillId="0" borderId="0" xfId="19" applyNumberFormat="1" applyFont="1" applyBorder="1">
      <alignment/>
      <protection/>
    </xf>
    <xf numFmtId="0" fontId="10" fillId="0" borderId="0" xfId="19" applyFont="1" applyFill="1" applyBorder="1" applyAlignment="1">
      <alignment vertical="center"/>
      <protection/>
    </xf>
    <xf numFmtId="43" fontId="10" fillId="0" borderId="0" xfId="19" applyNumberFormat="1" applyFont="1" applyFill="1" applyBorder="1">
      <alignment/>
      <protection/>
    </xf>
    <xf numFmtId="180" fontId="10" fillId="0" borderId="0" xfId="19" applyNumberFormat="1" applyFont="1" applyBorder="1">
      <alignment/>
      <protection/>
    </xf>
    <xf numFmtId="0" fontId="1" fillId="0" borderId="6" xfId="19" applyFont="1" applyFill="1" applyBorder="1" applyAlignment="1">
      <alignment vertical="center"/>
      <protection/>
    </xf>
    <xf numFmtId="0" fontId="4" fillId="0" borderId="6" xfId="19" applyFont="1" applyBorder="1" applyAlignment="1">
      <alignment wrapText="1"/>
      <protection/>
    </xf>
    <xf numFmtId="182" fontId="4" fillId="0" borderId="7" xfId="22" applyNumberFormat="1" applyFont="1" applyBorder="1" applyAlignment="1">
      <alignment horizontal="center" vertical="center" wrapText="1"/>
    </xf>
    <xf numFmtId="4" fontId="4" fillId="0" borderId="12" xfId="22" applyNumberFormat="1" applyFont="1" applyFill="1" applyBorder="1" applyAlignment="1">
      <alignment horizontal="center" vertical="center"/>
    </xf>
    <xf numFmtId="4" fontId="4" fillId="0" borderId="5" xfId="22" applyNumberFormat="1" applyFont="1" applyFill="1" applyBorder="1" applyAlignment="1">
      <alignment horizontal="center" vertical="center"/>
    </xf>
    <xf numFmtId="182" fontId="1" fillId="0" borderId="9" xfId="19" applyNumberFormat="1" applyFont="1" applyBorder="1" applyAlignment="1">
      <alignment horizontal="center" vertical="center"/>
      <protection/>
    </xf>
    <xf numFmtId="0" fontId="1" fillId="0" borderId="0" xfId="19" applyFont="1" applyFill="1" applyBorder="1" applyAlignment="1">
      <alignment vertical="center"/>
      <protection/>
    </xf>
    <xf numFmtId="0" fontId="4" fillId="0" borderId="0" xfId="19" applyFont="1" applyBorder="1" applyAlignment="1">
      <alignment wrapText="1"/>
      <protection/>
    </xf>
    <xf numFmtId="0" fontId="1" fillId="0" borderId="35" xfId="19" applyFont="1" applyFill="1" applyBorder="1" applyAlignment="1">
      <alignment vertical="center"/>
      <protection/>
    </xf>
    <xf numFmtId="0" fontId="4" fillId="0" borderId="35" xfId="19" applyFont="1" applyBorder="1" applyAlignment="1">
      <alignment wrapText="1"/>
      <protection/>
    </xf>
    <xf numFmtId="182" fontId="4" fillId="0" borderId="36" xfId="22" applyNumberFormat="1" applyFont="1" applyBorder="1" applyAlignment="1">
      <alignment horizontal="center" vertical="center" wrapText="1"/>
    </xf>
    <xf numFmtId="182" fontId="4" fillId="0" borderId="36" xfId="22" applyNumberFormat="1" applyFont="1" applyFill="1" applyBorder="1" applyAlignment="1">
      <alignment horizontal="center" vertical="center"/>
    </xf>
    <xf numFmtId="4" fontId="4" fillId="0" borderId="37" xfId="22" applyNumberFormat="1" applyFont="1" applyFill="1" applyBorder="1" applyAlignment="1">
      <alignment horizontal="center" vertical="center"/>
    </xf>
    <xf numFmtId="182" fontId="4" fillId="0" borderId="38" xfId="22" applyNumberFormat="1" applyFont="1" applyFill="1" applyBorder="1" applyAlignment="1">
      <alignment horizontal="center" vertical="center"/>
    </xf>
    <xf numFmtId="183" fontId="14" fillId="0" borderId="39" xfId="0" applyNumberFormat="1" applyFont="1" applyBorder="1" applyAlignment="1">
      <alignment vertical="top"/>
    </xf>
    <xf numFmtId="183" fontId="15" fillId="0" borderId="40" xfId="0" applyNumberFormat="1" applyFont="1" applyBorder="1" applyAlignment="1">
      <alignment vertical="top" wrapText="1"/>
    </xf>
    <xf numFmtId="183" fontId="14" fillId="0" borderId="40" xfId="0" applyNumberFormat="1" applyFont="1" applyBorder="1" applyAlignment="1">
      <alignment horizontal="justify" vertical="top"/>
    </xf>
    <xf numFmtId="0" fontId="10" fillId="0" borderId="40" xfId="19" applyFont="1" applyFill="1" applyBorder="1" applyAlignment="1">
      <alignment vertical="center"/>
      <protection/>
    </xf>
    <xf numFmtId="0" fontId="10" fillId="0" borderId="40" xfId="19" applyFont="1" applyBorder="1" applyAlignment="1">
      <alignment wrapText="1"/>
      <protection/>
    </xf>
    <xf numFmtId="182" fontId="10" fillId="0" borderId="40" xfId="22" applyNumberFormat="1" applyFont="1" applyBorder="1" applyAlignment="1">
      <alignment horizontal="center" vertical="center" wrapText="1"/>
    </xf>
    <xf numFmtId="182" fontId="4" fillId="0" borderId="40" xfId="22" applyNumberFormat="1" applyFont="1" applyFill="1" applyBorder="1" applyAlignment="1">
      <alignment horizontal="center" vertical="center"/>
    </xf>
    <xf numFmtId="4" fontId="4" fillId="0" borderId="40" xfId="22" applyNumberFormat="1" applyFont="1" applyFill="1" applyBorder="1" applyAlignment="1">
      <alignment horizontal="center" vertical="center"/>
    </xf>
    <xf numFmtId="182" fontId="1" fillId="0" borderId="40" xfId="22" applyNumberFormat="1" applyFont="1" applyFill="1" applyBorder="1" applyAlignment="1">
      <alignment horizontal="center" vertical="center"/>
    </xf>
    <xf numFmtId="182" fontId="1" fillId="0" borderId="40" xfId="22" applyNumberFormat="1" applyFont="1" applyBorder="1" applyAlignment="1">
      <alignment horizontal="center" vertical="center"/>
    </xf>
    <xf numFmtId="182" fontId="1" fillId="0" borderId="40" xfId="19" applyNumberFormat="1" applyFont="1" applyBorder="1" applyAlignment="1">
      <alignment horizontal="center" vertical="center"/>
      <protection/>
    </xf>
    <xf numFmtId="0" fontId="10" fillId="0" borderId="41" xfId="19" applyFont="1" applyFill="1" applyBorder="1" applyAlignment="1">
      <alignment vertical="center"/>
      <protection/>
    </xf>
    <xf numFmtId="0" fontId="10" fillId="0" borderId="41" xfId="19" applyFont="1" applyBorder="1" applyAlignment="1">
      <alignment wrapText="1"/>
      <protection/>
    </xf>
    <xf numFmtId="182" fontId="10" fillId="0" borderId="22" xfId="22" applyNumberFormat="1" applyFont="1" applyBorder="1" applyAlignment="1">
      <alignment horizontal="center" vertical="center" wrapText="1"/>
    </xf>
    <xf numFmtId="3" fontId="4" fillId="0" borderId="22" xfId="22" applyNumberFormat="1" applyFont="1" applyFill="1" applyBorder="1" applyAlignment="1">
      <alignment horizontal="center" vertical="center"/>
    </xf>
    <xf numFmtId="4" fontId="4" fillId="0" borderId="33" xfId="22" applyNumberFormat="1" applyFont="1" applyFill="1" applyBorder="1" applyAlignment="1">
      <alignment horizontal="center" vertical="center"/>
    </xf>
    <xf numFmtId="4" fontId="4" fillId="0" borderId="34" xfId="22" applyNumberFormat="1" applyFont="1" applyFill="1" applyBorder="1" applyAlignment="1">
      <alignment horizontal="center" vertical="center"/>
    </xf>
    <xf numFmtId="182" fontId="9" fillId="0" borderId="29" xfId="22" applyNumberFormat="1" applyFont="1" applyBorder="1" applyAlignment="1">
      <alignment horizontal="center" vertical="center"/>
    </xf>
    <xf numFmtId="182" fontId="9" fillId="0" borderId="42" xfId="19" applyNumberFormat="1" applyFont="1" applyBorder="1" applyAlignment="1">
      <alignment horizontal="center" vertical="center"/>
      <protection/>
    </xf>
    <xf numFmtId="0" fontId="10" fillId="0" borderId="18" xfId="19" applyFont="1" applyBorder="1" applyAlignment="1">
      <alignment vertical="center"/>
      <protection/>
    </xf>
    <xf numFmtId="0" fontId="10" fillId="0" borderId="18" xfId="19" applyFont="1" applyBorder="1" applyAlignment="1">
      <alignment vertical="justify"/>
      <protection/>
    </xf>
    <xf numFmtId="182" fontId="10" fillId="0" borderId="19" xfId="22" applyNumberFormat="1" applyFont="1" applyBorder="1" applyAlignment="1">
      <alignment horizontal="center" vertical="center"/>
    </xf>
    <xf numFmtId="3" fontId="4" fillId="0" borderId="19" xfId="22" applyNumberFormat="1" applyFont="1" applyFill="1" applyBorder="1" applyAlignment="1">
      <alignment horizontal="center" vertical="center"/>
    </xf>
    <xf numFmtId="4" fontId="4" fillId="0" borderId="20" xfId="22" applyNumberFormat="1" applyFont="1" applyFill="1" applyBorder="1" applyAlignment="1">
      <alignment horizontal="center" vertical="center"/>
    </xf>
    <xf numFmtId="4" fontId="4" fillId="0" borderId="30" xfId="22" applyNumberFormat="1" applyFont="1" applyFill="1" applyBorder="1" applyAlignment="1">
      <alignment horizontal="center" vertical="center"/>
    </xf>
    <xf numFmtId="182" fontId="9" fillId="0" borderId="31" xfId="19" applyNumberFormat="1" applyFont="1" applyBorder="1" applyAlignment="1">
      <alignment horizontal="center" vertical="center"/>
      <protection/>
    </xf>
    <xf numFmtId="0" fontId="4" fillId="0" borderId="0" xfId="19" applyFont="1" applyBorder="1" applyAlignment="1">
      <alignment vertical="justify"/>
      <protection/>
    </xf>
    <xf numFmtId="183" fontId="14" fillId="0" borderId="39" xfId="0" applyNumberFormat="1" applyFont="1" applyBorder="1" applyAlignment="1">
      <alignment vertical="top"/>
    </xf>
    <xf numFmtId="183" fontId="1" fillId="0" borderId="10" xfId="0" applyNumberFormat="1" applyFont="1" applyBorder="1" applyAlignment="1">
      <alignment vertical="top" wrapText="1"/>
    </xf>
    <xf numFmtId="182" fontId="4" fillId="0" borderId="40" xfId="22" applyNumberFormat="1" applyFont="1" applyBorder="1" applyAlignment="1">
      <alignment horizontal="center" vertical="center"/>
    </xf>
    <xf numFmtId="0" fontId="9" fillId="0" borderId="43" xfId="19" applyFont="1" applyFill="1" applyBorder="1" applyAlignment="1">
      <alignment vertical="center"/>
      <protection/>
    </xf>
    <xf numFmtId="0" fontId="13" fillId="0" borderId="43" xfId="19" applyFont="1" applyBorder="1" applyAlignment="1">
      <alignment wrapText="1"/>
      <protection/>
    </xf>
    <xf numFmtId="182" fontId="9" fillId="0" borderId="22" xfId="22" applyNumberFormat="1" applyFont="1" applyBorder="1" applyAlignment="1">
      <alignment wrapText="1"/>
    </xf>
    <xf numFmtId="182" fontId="9" fillId="0" borderId="44" xfId="22" applyNumberFormat="1" applyFont="1" applyBorder="1" applyAlignment="1">
      <alignment wrapText="1"/>
    </xf>
    <xf numFmtId="182" fontId="9" fillId="0" borderId="32" xfId="22" applyNumberFormat="1" applyFont="1" applyBorder="1" applyAlignment="1">
      <alignment wrapText="1"/>
    </xf>
    <xf numFmtId="182" fontId="9" fillId="0" borderId="0" xfId="22" applyNumberFormat="1" applyFont="1" applyBorder="1" applyAlignment="1">
      <alignment horizontal="center" vertical="center"/>
    </xf>
    <xf numFmtId="182" fontId="9" fillId="0" borderId="22" xfId="19" applyNumberFormat="1" applyFont="1" applyBorder="1" applyAlignment="1">
      <alignment horizontal="center"/>
      <protection/>
    </xf>
    <xf numFmtId="43" fontId="11" fillId="0" borderId="0" xfId="19" applyNumberFormat="1" applyFont="1" applyBorder="1">
      <alignment/>
      <protection/>
    </xf>
    <xf numFmtId="0" fontId="11" fillId="0" borderId="0" xfId="19" applyFont="1" applyFill="1" applyBorder="1" applyAlignment="1">
      <alignment vertical="center"/>
      <protection/>
    </xf>
    <xf numFmtId="0" fontId="11" fillId="0" borderId="0" xfId="19" applyFont="1" applyBorder="1" applyAlignment="1">
      <alignment wrapText="1"/>
      <protection/>
    </xf>
    <xf numFmtId="2" fontId="11" fillId="0" borderId="0" xfId="19" applyNumberFormat="1" applyFont="1" applyFill="1" applyBorder="1">
      <alignment/>
      <protection/>
    </xf>
    <xf numFmtId="0" fontId="11" fillId="0" borderId="0" xfId="19" applyFont="1" applyBorder="1">
      <alignment/>
      <protection/>
    </xf>
    <xf numFmtId="0" fontId="1" fillId="0" borderId="40" xfId="19" applyFont="1" applyFill="1" applyBorder="1" applyAlignment="1">
      <alignment vertical="center"/>
      <protection/>
    </xf>
    <xf numFmtId="0" fontId="1" fillId="0" borderId="10" xfId="19" applyFont="1" applyBorder="1" applyAlignment="1">
      <alignment wrapText="1"/>
      <protection/>
    </xf>
    <xf numFmtId="182" fontId="1" fillId="0" borderId="13" xfId="22" applyNumberFormat="1" applyFont="1" applyFill="1" applyBorder="1" applyAlignment="1">
      <alignment horizontal="center" vertical="center"/>
    </xf>
    <xf numFmtId="4" fontId="1" fillId="0" borderId="17" xfId="22" applyNumberFormat="1" applyFont="1" applyFill="1" applyBorder="1" applyAlignment="1">
      <alignment horizontal="center" vertical="center"/>
    </xf>
    <xf numFmtId="182" fontId="1" fillId="0" borderId="10" xfId="22" applyNumberFormat="1" applyFont="1" applyFill="1" applyBorder="1" applyAlignment="1">
      <alignment horizontal="center" vertical="center"/>
    </xf>
    <xf numFmtId="182" fontId="1" fillId="0" borderId="13" xfId="19" applyNumberFormat="1" applyFont="1" applyBorder="1" applyAlignment="1">
      <alignment horizontal="center" vertical="center"/>
      <protection/>
    </xf>
    <xf numFmtId="2" fontId="1" fillId="0" borderId="0" xfId="19" applyNumberFormat="1" applyFont="1" applyFill="1" applyBorder="1">
      <alignment/>
      <protection/>
    </xf>
    <xf numFmtId="180" fontId="1" fillId="0" borderId="0" xfId="19" applyNumberFormat="1" applyFont="1" applyBorder="1">
      <alignment/>
      <protection/>
    </xf>
    <xf numFmtId="0" fontId="4" fillId="0" borderId="40" xfId="19" applyFont="1" applyBorder="1">
      <alignment/>
      <protection/>
    </xf>
    <xf numFmtId="182" fontId="1" fillId="0" borderId="10" xfId="22" applyNumberFormat="1" applyFont="1" applyBorder="1" applyAlignment="1">
      <alignment horizontal="center" vertical="center" wrapText="1"/>
    </xf>
    <xf numFmtId="0" fontId="9" fillId="0" borderId="6" xfId="19" applyFont="1" applyFill="1" applyBorder="1" applyAlignment="1">
      <alignment vertical="center"/>
      <protection/>
    </xf>
    <xf numFmtId="0" fontId="6" fillId="0" borderId="6" xfId="19" applyFont="1" applyBorder="1" applyAlignment="1">
      <alignment horizontal="left"/>
      <protection/>
    </xf>
    <xf numFmtId="182" fontId="6" fillId="0" borderId="7" xfId="22" applyNumberFormat="1" applyFont="1" applyBorder="1" applyAlignment="1">
      <alignment horizontal="center"/>
    </xf>
    <xf numFmtId="182" fontId="6" fillId="0" borderId="45" xfId="22" applyNumberFormat="1" applyFont="1" applyBorder="1" applyAlignment="1">
      <alignment horizontal="center"/>
    </xf>
    <xf numFmtId="182" fontId="6" fillId="0" borderId="6" xfId="22" applyNumberFormat="1" applyFont="1" applyBorder="1" applyAlignment="1">
      <alignment horizontal="center"/>
    </xf>
    <xf numFmtId="43" fontId="6" fillId="0" borderId="0" xfId="19" applyNumberFormat="1" applyFont="1" applyFill="1" applyBorder="1">
      <alignment/>
      <protection/>
    </xf>
    <xf numFmtId="0" fontId="1" fillId="0" borderId="18" xfId="19" applyFont="1" applyFill="1" applyBorder="1" applyAlignment="1">
      <alignment vertical="center"/>
      <protection/>
    </xf>
    <xf numFmtId="0" fontId="4" fillId="0" borderId="46" xfId="19" applyFont="1" applyBorder="1">
      <alignment/>
      <protection/>
    </xf>
    <xf numFmtId="182" fontId="4" fillId="0" borderId="47" xfId="22" applyNumberFormat="1" applyFont="1" applyBorder="1" applyAlignment="1">
      <alignment/>
    </xf>
    <xf numFmtId="182" fontId="4" fillId="0" borderId="47" xfId="22" applyNumberFormat="1" applyFont="1" applyFill="1" applyBorder="1" applyAlignment="1">
      <alignment horizontal="center" vertical="center"/>
    </xf>
    <xf numFmtId="182" fontId="4" fillId="0" borderId="48" xfId="22" applyNumberFormat="1" applyFont="1" applyFill="1" applyBorder="1" applyAlignment="1">
      <alignment horizontal="center" vertical="center"/>
    </xf>
    <xf numFmtId="182" fontId="4" fillId="0" borderId="49" xfId="22" applyNumberFormat="1" applyFont="1" applyFill="1" applyBorder="1" applyAlignment="1">
      <alignment horizontal="center" vertical="center"/>
    </xf>
    <xf numFmtId="182" fontId="9" fillId="0" borderId="23" xfId="22" applyNumberFormat="1" applyFont="1" applyFill="1" applyBorder="1" applyAlignment="1">
      <alignment horizontal="center" vertical="center"/>
    </xf>
    <xf numFmtId="182" fontId="9" fillId="0" borderId="23" xfId="19" applyNumberFormat="1" applyFont="1" applyBorder="1" applyAlignment="1">
      <alignment horizontal="center"/>
      <protection/>
    </xf>
    <xf numFmtId="0" fontId="9" fillId="0" borderId="0" xfId="19" applyFont="1" applyFill="1" applyBorder="1" applyAlignment="1">
      <alignment vertical="center"/>
      <protection/>
    </xf>
    <xf numFmtId="0" fontId="16" fillId="0" borderId="0" xfId="20" applyFont="1" applyBorder="1" applyAlignment="1">
      <alignment vertical="center" wrapText="1"/>
      <protection/>
    </xf>
    <xf numFmtId="0" fontId="4" fillId="0" borderId="7" xfId="20" applyFont="1" applyBorder="1">
      <alignment/>
      <protection/>
    </xf>
    <xf numFmtId="0" fontId="8" fillId="0" borderId="9" xfId="20" applyFont="1" applyBorder="1" applyAlignment="1">
      <alignment horizontal="left" vertical="center"/>
      <protection/>
    </xf>
    <xf numFmtId="184" fontId="6" fillId="0" borderId="9" xfId="22" applyNumberFormat="1" applyFont="1" applyBorder="1" applyAlignment="1">
      <alignment/>
    </xf>
    <xf numFmtId="184" fontId="1" fillId="0" borderId="42" xfId="0" applyNumberFormat="1" applyFont="1" applyBorder="1" applyAlignment="1">
      <alignment/>
    </xf>
    <xf numFmtId="184" fontId="9" fillId="0" borderId="9" xfId="22" applyNumberFormat="1" applyFont="1" applyBorder="1" applyAlignment="1">
      <alignment/>
    </xf>
    <xf numFmtId="43" fontId="6" fillId="0" borderId="0" xfId="24" applyFont="1" applyFill="1" applyBorder="1" applyAlignment="1">
      <alignment/>
    </xf>
    <xf numFmtId="0" fontId="4" fillId="0" borderId="13" xfId="20" applyFont="1" applyBorder="1">
      <alignment/>
      <protection/>
    </xf>
    <xf numFmtId="0" fontId="15" fillId="0" borderId="13" xfId="20" applyFont="1" applyBorder="1">
      <alignment/>
      <protection/>
    </xf>
    <xf numFmtId="184" fontId="4" fillId="0" borderId="13" xfId="19" applyNumberFormat="1" applyFont="1" applyBorder="1">
      <alignment/>
      <protection/>
    </xf>
    <xf numFmtId="184" fontId="4" fillId="0" borderId="17" xfId="22" applyNumberFormat="1" applyFont="1" applyBorder="1" applyAlignment="1">
      <alignment horizontal="center" vertical="center"/>
    </xf>
    <xf numFmtId="184" fontId="4" fillId="0" borderId="40" xfId="22" applyNumberFormat="1" applyFont="1" applyBorder="1" applyAlignment="1">
      <alignment horizontal="center" vertical="center"/>
    </xf>
    <xf numFmtId="184" fontId="1" fillId="0" borderId="11" xfId="22" applyNumberFormat="1" applyFont="1" applyBorder="1" applyAlignment="1">
      <alignment/>
    </xf>
    <xf numFmtId="2" fontId="9" fillId="0" borderId="13" xfId="22" applyNumberFormat="1" applyFont="1" applyFill="1" applyBorder="1" applyAlignment="1">
      <alignment horizontal="center" vertical="center"/>
    </xf>
    <xf numFmtId="184" fontId="9" fillId="0" borderId="13" xfId="22" applyNumberFormat="1" applyFont="1" applyBorder="1" applyAlignment="1">
      <alignment horizontal="center" vertical="center"/>
    </xf>
    <xf numFmtId="184" fontId="9" fillId="0" borderId="13" xfId="19" applyNumberFormat="1" applyFont="1" applyBorder="1" applyAlignment="1">
      <alignment horizontal="center"/>
      <protection/>
    </xf>
    <xf numFmtId="0" fontId="17" fillId="0" borderId="13" xfId="0" applyFont="1" applyBorder="1" applyAlignment="1">
      <alignment horizontal="left"/>
    </xf>
    <xf numFmtId="0" fontId="18" fillId="0" borderId="13" xfId="0" applyFont="1" applyBorder="1" applyAlignment="1">
      <alignment/>
    </xf>
    <xf numFmtId="184" fontId="9" fillId="0" borderId="13" xfId="22" applyNumberFormat="1" applyFont="1" applyBorder="1" applyAlignment="1">
      <alignment/>
    </xf>
    <xf numFmtId="184" fontId="6" fillId="0" borderId="40" xfId="22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9" fillId="0" borderId="13" xfId="0" applyFont="1" applyBorder="1" applyAlignment="1">
      <alignment wrapText="1"/>
    </xf>
    <xf numFmtId="184" fontId="1" fillId="0" borderId="13" xfId="19" applyNumberFormat="1" applyFont="1" applyBorder="1">
      <alignment/>
      <protection/>
    </xf>
    <xf numFmtId="184" fontId="1" fillId="0" borderId="17" xfId="22" applyNumberFormat="1" applyFont="1" applyBorder="1" applyAlignment="1">
      <alignment/>
    </xf>
    <xf numFmtId="184" fontId="1" fillId="0" borderId="40" xfId="22" applyNumberFormat="1" applyFont="1" applyBorder="1" applyAlignment="1">
      <alignment/>
    </xf>
    <xf numFmtId="184" fontId="1" fillId="0" borderId="11" xfId="22" applyNumberFormat="1" applyFont="1" applyBorder="1" applyAlignment="1">
      <alignment/>
    </xf>
    <xf numFmtId="184" fontId="1" fillId="0" borderId="13" xfId="0" applyNumberFormat="1" applyFont="1" applyBorder="1" applyAlignment="1">
      <alignment/>
    </xf>
    <xf numFmtId="184" fontId="1" fillId="0" borderId="17" xfId="22" applyNumberFormat="1" applyFont="1" applyBorder="1" applyAlignment="1">
      <alignment/>
    </xf>
    <xf numFmtId="184" fontId="1" fillId="0" borderId="40" xfId="22" applyNumberFormat="1" applyFont="1" applyBorder="1" applyAlignment="1">
      <alignment/>
    </xf>
    <xf numFmtId="0" fontId="1" fillId="0" borderId="13" xfId="0" applyFont="1" applyBorder="1" applyAlignment="1">
      <alignment/>
    </xf>
    <xf numFmtId="0" fontId="19" fillId="0" borderId="13" xfId="0" applyFont="1" applyBorder="1" applyAlignment="1">
      <alignment horizontal="justify" vertical="top"/>
    </xf>
    <xf numFmtId="0" fontId="1" fillId="0" borderId="19" xfId="0" applyFont="1" applyBorder="1" applyAlignment="1">
      <alignment horizontal="left"/>
    </xf>
    <xf numFmtId="0" fontId="19" fillId="0" borderId="50" xfId="0" applyFont="1" applyBorder="1" applyAlignment="1">
      <alignment horizontal="left" vertical="center" wrapText="1"/>
    </xf>
    <xf numFmtId="184" fontId="1" fillId="0" borderId="19" xfId="0" applyNumberFormat="1" applyFont="1" applyBorder="1" applyAlignment="1">
      <alignment/>
    </xf>
    <xf numFmtId="184" fontId="1" fillId="0" borderId="20" xfId="22" applyNumberFormat="1" applyFont="1" applyBorder="1" applyAlignment="1">
      <alignment/>
    </xf>
    <xf numFmtId="184" fontId="1" fillId="0" borderId="50" xfId="22" applyNumberFormat="1" applyFont="1" applyBorder="1" applyAlignment="1">
      <alignment/>
    </xf>
    <xf numFmtId="184" fontId="1" fillId="0" borderId="18" xfId="22" applyNumberFormat="1" applyFont="1" applyBorder="1" applyAlignment="1">
      <alignment/>
    </xf>
    <xf numFmtId="2" fontId="1" fillId="0" borderId="19" xfId="22" applyNumberFormat="1" applyFont="1" applyFill="1" applyBorder="1" applyAlignment="1">
      <alignment horizontal="center" vertical="center"/>
    </xf>
    <xf numFmtId="184" fontId="1" fillId="0" borderId="19" xfId="22" applyNumberFormat="1" applyFont="1" applyBorder="1" applyAlignment="1">
      <alignment horizontal="center" vertical="center"/>
    </xf>
    <xf numFmtId="184" fontId="1" fillId="0" borderId="19" xfId="19" applyNumberFormat="1" applyFont="1" applyBorder="1" applyAlignment="1">
      <alignment horizontal="center"/>
      <protection/>
    </xf>
    <xf numFmtId="0" fontId="19" fillId="0" borderId="0" xfId="0" applyFont="1" applyBorder="1" applyAlignment="1">
      <alignment horizontal="left" vertical="center" wrapText="1"/>
    </xf>
    <xf numFmtId="185" fontId="1" fillId="0" borderId="22" xfId="0" applyNumberFormat="1" applyFont="1" applyBorder="1" applyAlignment="1">
      <alignment/>
    </xf>
    <xf numFmtId="184" fontId="1" fillId="0" borderId="0" xfId="22" applyNumberFormat="1" applyFont="1" applyBorder="1" applyAlignment="1">
      <alignment/>
    </xf>
    <xf numFmtId="184" fontId="1" fillId="0" borderId="31" xfId="22" applyNumberFormat="1" applyFont="1" applyBorder="1" applyAlignment="1">
      <alignment/>
    </xf>
    <xf numFmtId="184" fontId="1" fillId="0" borderId="32" xfId="22" applyNumberFormat="1" applyFont="1" applyBorder="1" applyAlignment="1">
      <alignment/>
    </xf>
    <xf numFmtId="0" fontId="9" fillId="0" borderId="25" xfId="0" applyFont="1" applyBorder="1" applyAlignment="1">
      <alignment horizontal="left"/>
    </xf>
    <xf numFmtId="0" fontId="18" fillId="0" borderId="25" xfId="0" applyFont="1" applyBorder="1" applyAlignment="1">
      <alignment horizontal="justify" vertical="top"/>
    </xf>
    <xf numFmtId="184" fontId="9" fillId="0" borderId="25" xfId="0" applyNumberFormat="1" applyFont="1" applyBorder="1" applyAlignment="1">
      <alignment/>
    </xf>
    <xf numFmtId="184" fontId="1" fillId="0" borderId="51" xfId="22" applyNumberFormat="1" applyFont="1" applyBorder="1" applyAlignment="1">
      <alignment/>
    </xf>
    <xf numFmtId="0" fontId="1" fillId="0" borderId="22" xfId="0" applyFont="1" applyBorder="1" applyAlignment="1">
      <alignment horizontal="left"/>
    </xf>
    <xf numFmtId="0" fontId="19" fillId="0" borderId="22" xfId="0" applyFont="1" applyBorder="1" applyAlignment="1">
      <alignment wrapText="1"/>
    </xf>
    <xf numFmtId="184" fontId="1" fillId="0" borderId="22" xfId="0" applyNumberFormat="1" applyFont="1" applyBorder="1" applyAlignment="1">
      <alignment/>
    </xf>
    <xf numFmtId="184" fontId="1" fillId="0" borderId="33" xfId="22" applyNumberFormat="1" applyFont="1" applyBorder="1" applyAlignment="1">
      <alignment/>
    </xf>
    <xf numFmtId="2" fontId="1" fillId="0" borderId="32" xfId="22" applyNumberFormat="1" applyFont="1" applyBorder="1" applyAlignment="1">
      <alignment/>
    </xf>
    <xf numFmtId="0" fontId="18" fillId="0" borderId="52" xfId="0" applyFont="1" applyBorder="1" applyAlignment="1">
      <alignment wrapText="1"/>
    </xf>
    <xf numFmtId="184" fontId="9" fillId="0" borderId="52" xfId="0" applyNumberFormat="1" applyFont="1" applyBorder="1" applyAlignment="1">
      <alignment/>
    </xf>
    <xf numFmtId="184" fontId="1" fillId="0" borderId="53" xfId="22" applyNumberFormat="1" applyFont="1" applyBorder="1" applyAlignment="1">
      <alignment/>
    </xf>
    <xf numFmtId="2" fontId="9" fillId="0" borderId="52" xfId="22" applyNumberFormat="1" applyFont="1" applyFill="1" applyBorder="1" applyAlignment="1">
      <alignment horizontal="center" vertical="center"/>
    </xf>
    <xf numFmtId="184" fontId="9" fillId="0" borderId="52" xfId="22" applyNumberFormat="1" applyFont="1" applyBorder="1" applyAlignment="1">
      <alignment horizontal="center" vertical="center"/>
    </xf>
    <xf numFmtId="184" fontId="9" fillId="0" borderId="52" xfId="19" applyNumberFormat="1" applyFont="1" applyBorder="1" applyAlignment="1">
      <alignment horizontal="center"/>
      <protection/>
    </xf>
    <xf numFmtId="0" fontId="1" fillId="0" borderId="6" xfId="0" applyFont="1" applyBorder="1" applyAlignment="1">
      <alignment horizontal="left"/>
    </xf>
    <xf numFmtId="0" fontId="19" fillId="0" borderId="40" xfId="0" applyFont="1" applyBorder="1" applyAlignment="1">
      <alignment wrapText="1"/>
    </xf>
    <xf numFmtId="184" fontId="1" fillId="0" borderId="40" xfId="0" applyNumberFormat="1" applyFont="1" applyBorder="1" applyAlignment="1">
      <alignment/>
    </xf>
    <xf numFmtId="184" fontId="1" fillId="0" borderId="45" xfId="0" applyNumberFormat="1" applyFont="1" applyBorder="1" applyAlignment="1">
      <alignment/>
    </xf>
    <xf numFmtId="184" fontId="1" fillId="0" borderId="12" xfId="22" applyNumberFormat="1" applyFont="1" applyBorder="1" applyAlignment="1">
      <alignment/>
    </xf>
    <xf numFmtId="184" fontId="1" fillId="0" borderId="42" xfId="22" applyNumberFormat="1" applyFont="1" applyBorder="1" applyAlignment="1">
      <alignment/>
    </xf>
    <xf numFmtId="184" fontId="1" fillId="0" borderId="6" xfId="22" applyNumberFormat="1" applyFont="1" applyBorder="1" applyAlignment="1">
      <alignment/>
    </xf>
    <xf numFmtId="0" fontId="18" fillId="0" borderId="25" xfId="0" applyFont="1" applyBorder="1" applyAlignment="1">
      <alignment/>
    </xf>
    <xf numFmtId="2" fontId="9" fillId="0" borderId="25" xfId="22" applyNumberFormat="1" applyFont="1" applyBorder="1" applyAlignment="1">
      <alignment/>
    </xf>
    <xf numFmtId="184" fontId="9" fillId="0" borderId="25" xfId="22" applyNumberFormat="1" applyFont="1" applyBorder="1" applyAlignment="1">
      <alignment horizontal="center" vertical="center"/>
    </xf>
    <xf numFmtId="184" fontId="9" fillId="0" borderId="25" xfId="19" applyNumberFormat="1" applyFont="1" applyBorder="1" applyAlignment="1">
      <alignment horizontal="center"/>
      <protection/>
    </xf>
    <xf numFmtId="0" fontId="1" fillId="0" borderId="7" xfId="0" applyFont="1" applyBorder="1" applyAlignment="1">
      <alignment horizontal="left"/>
    </xf>
    <xf numFmtId="0" fontId="1" fillId="0" borderId="42" xfId="18" applyFont="1" applyBorder="1" applyAlignment="1">
      <alignment horizontal="left" vertical="center" wrapText="1"/>
      <protection/>
    </xf>
    <xf numFmtId="184" fontId="1" fillId="0" borderId="7" xfId="0" applyNumberFormat="1" applyFont="1" applyBorder="1" applyAlignment="1">
      <alignment/>
    </xf>
    <xf numFmtId="184" fontId="1" fillId="0" borderId="12" xfId="0" applyNumberFormat="1" applyFont="1" applyBorder="1" applyAlignment="1">
      <alignment/>
    </xf>
    <xf numFmtId="0" fontId="1" fillId="0" borderId="40" xfId="18" applyFont="1" applyBorder="1" applyAlignment="1">
      <alignment horizontal="left" vertical="center" wrapText="1"/>
      <protection/>
    </xf>
    <xf numFmtId="0" fontId="1" fillId="0" borderId="50" xfId="18" applyFont="1" applyBorder="1" applyAlignment="1">
      <alignment horizontal="left" vertical="center" wrapText="1"/>
      <protection/>
    </xf>
    <xf numFmtId="184" fontId="1" fillId="0" borderId="17" xfId="0" applyNumberFormat="1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21" xfId="18" applyFont="1" applyBorder="1" applyAlignment="1">
      <alignment horizontal="left" vertical="center" wrapText="1"/>
      <protection/>
    </xf>
    <xf numFmtId="184" fontId="9" fillId="0" borderId="19" xfId="0" applyNumberFormat="1" applyFont="1" applyBorder="1" applyAlignment="1">
      <alignment/>
    </xf>
    <xf numFmtId="184" fontId="9" fillId="0" borderId="20" xfId="0" applyNumberFormat="1" applyFont="1" applyBorder="1" applyAlignment="1">
      <alignment/>
    </xf>
    <xf numFmtId="184" fontId="9" fillId="0" borderId="50" xfId="22" applyNumberFormat="1" applyFont="1" applyBorder="1" applyAlignment="1">
      <alignment/>
    </xf>
    <xf numFmtId="184" fontId="9" fillId="0" borderId="18" xfId="22" applyNumberFormat="1" applyFont="1" applyBorder="1" applyAlignment="1">
      <alignment/>
    </xf>
    <xf numFmtId="0" fontId="1" fillId="0" borderId="19" xfId="0" applyFont="1" applyBorder="1" applyAlignment="1">
      <alignment wrapText="1"/>
    </xf>
    <xf numFmtId="182" fontId="1" fillId="0" borderId="22" xfId="19" applyNumberFormat="1" applyFont="1" applyBorder="1" applyAlignment="1">
      <alignment horizontal="center"/>
      <protection/>
    </xf>
    <xf numFmtId="0" fontId="18" fillId="0" borderId="25" xfId="0" applyFont="1" applyBorder="1" applyAlignment="1">
      <alignment wrapText="1"/>
    </xf>
    <xf numFmtId="184" fontId="9" fillId="0" borderId="24" xfId="22" applyNumberFormat="1" applyFont="1" applyBorder="1" applyAlignment="1">
      <alignment/>
    </xf>
    <xf numFmtId="0" fontId="19" fillId="0" borderId="7" xfId="0" applyFont="1" applyBorder="1" applyAlignment="1">
      <alignment/>
    </xf>
    <xf numFmtId="0" fontId="19" fillId="0" borderId="13" xfId="0" applyFont="1" applyBorder="1" applyAlignment="1">
      <alignment/>
    </xf>
    <xf numFmtId="181" fontId="1" fillId="0" borderId="17" xfId="22" applyNumberFormat="1" applyFont="1" applyBorder="1" applyAlignment="1">
      <alignment/>
    </xf>
    <xf numFmtId="181" fontId="1" fillId="0" borderId="40" xfId="22" applyNumberFormat="1" applyFont="1" applyBorder="1" applyAlignment="1">
      <alignment/>
    </xf>
    <xf numFmtId="181" fontId="1" fillId="0" borderId="11" xfId="22" applyNumberFormat="1" applyFont="1" applyBorder="1" applyAlignment="1">
      <alignment/>
    </xf>
    <xf numFmtId="184" fontId="1" fillId="0" borderId="13" xfId="19" applyNumberFormat="1" applyFont="1" applyBorder="1" applyAlignment="1">
      <alignment horizontal="center"/>
      <protection/>
    </xf>
    <xf numFmtId="0" fontId="1" fillId="0" borderId="19" xfId="0" applyFont="1" applyBorder="1" applyAlignment="1">
      <alignment/>
    </xf>
    <xf numFmtId="0" fontId="19" fillId="0" borderId="19" xfId="0" applyFont="1" applyBorder="1" applyAlignment="1">
      <alignment/>
    </xf>
    <xf numFmtId="2" fontId="9" fillId="0" borderId="19" xfId="22" applyNumberFormat="1" applyFont="1" applyFill="1" applyBorder="1" applyAlignment="1">
      <alignment horizontal="center" vertical="center"/>
    </xf>
    <xf numFmtId="184" fontId="9" fillId="0" borderId="19" xfId="22" applyNumberFormat="1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2" fontId="9" fillId="0" borderId="22" xfId="22" applyNumberFormat="1" applyFont="1" applyFill="1" applyBorder="1" applyAlignment="1">
      <alignment horizontal="center" vertical="center"/>
    </xf>
    <xf numFmtId="184" fontId="9" fillId="0" borderId="0" xfId="22" applyNumberFormat="1" applyFont="1" applyBorder="1" applyAlignment="1">
      <alignment horizontal="center" vertical="center"/>
    </xf>
    <xf numFmtId="184" fontId="1" fillId="0" borderId="22" xfId="19" applyNumberFormat="1" applyFont="1" applyBorder="1" applyAlignment="1">
      <alignment horizontal="center"/>
      <protection/>
    </xf>
    <xf numFmtId="0" fontId="19" fillId="0" borderId="7" xfId="0" applyFont="1" applyBorder="1" applyAlignment="1">
      <alignment wrapText="1"/>
    </xf>
    <xf numFmtId="179" fontId="1" fillId="0" borderId="12" xfId="22" applyFont="1" applyBorder="1" applyAlignment="1">
      <alignment/>
    </xf>
    <xf numFmtId="0" fontId="13" fillId="0" borderId="13" xfId="0" applyFont="1" applyBorder="1" applyAlignment="1">
      <alignment horizontal="left"/>
    </xf>
    <xf numFmtId="184" fontId="9" fillId="0" borderId="13" xfId="0" applyNumberFormat="1" applyFont="1" applyBorder="1" applyAlignment="1">
      <alignment/>
    </xf>
    <xf numFmtId="184" fontId="9" fillId="0" borderId="54" xfId="22" applyNumberFormat="1" applyFont="1" applyBorder="1" applyAlignment="1">
      <alignment/>
    </xf>
    <xf numFmtId="184" fontId="9" fillId="0" borderId="11" xfId="22" applyNumberFormat="1" applyFont="1" applyBorder="1" applyAlignment="1">
      <alignment/>
    </xf>
    <xf numFmtId="0" fontId="19" fillId="0" borderId="47" xfId="0" applyFont="1" applyBorder="1" applyAlignment="1">
      <alignment horizontal="left"/>
    </xf>
    <xf numFmtId="0" fontId="19" fillId="0" borderId="47" xfId="17" applyNumberFormat="1" applyFont="1" applyFill="1" applyBorder="1" applyAlignment="1" applyProtection="1">
      <alignment wrapText="1"/>
      <protection hidden="1"/>
    </xf>
    <xf numFmtId="184" fontId="1" fillId="0" borderId="47" xfId="0" applyNumberFormat="1" applyFont="1" applyBorder="1" applyAlignment="1">
      <alignment/>
    </xf>
    <xf numFmtId="184" fontId="1" fillId="0" borderId="48" xfId="22" applyNumberFormat="1" applyFont="1" applyBorder="1" applyAlignment="1">
      <alignment/>
    </xf>
    <xf numFmtId="184" fontId="1" fillId="0" borderId="55" xfId="22" applyNumberFormat="1" applyFont="1" applyBorder="1" applyAlignment="1">
      <alignment/>
    </xf>
    <xf numFmtId="184" fontId="1" fillId="0" borderId="46" xfId="22" applyNumberFormat="1" applyFont="1" applyBorder="1" applyAlignment="1">
      <alignment/>
    </xf>
    <xf numFmtId="2" fontId="1" fillId="0" borderId="47" xfId="22" applyNumberFormat="1" applyFont="1" applyFill="1" applyBorder="1" applyAlignment="1">
      <alignment horizontal="center" vertical="center"/>
    </xf>
    <xf numFmtId="184" fontId="1" fillId="0" borderId="47" xfId="22" applyNumberFormat="1" applyFont="1" applyBorder="1" applyAlignment="1">
      <alignment horizontal="center" vertical="center"/>
    </xf>
    <xf numFmtId="184" fontId="1" fillId="0" borderId="47" xfId="19" applyNumberFormat="1" applyFont="1" applyBorder="1" applyAlignment="1">
      <alignment horizontal="center"/>
      <protection/>
    </xf>
    <xf numFmtId="4" fontId="1" fillId="0" borderId="0" xfId="0" applyNumberFormat="1" applyFont="1" applyAlignment="1">
      <alignment/>
    </xf>
    <xf numFmtId="4" fontId="1" fillId="0" borderId="0" xfId="22" applyNumberFormat="1" applyFont="1" applyAlignment="1">
      <alignment/>
    </xf>
    <xf numFmtId="4" fontId="9" fillId="0" borderId="0" xfId="0" applyNumberFormat="1" applyFont="1" applyAlignment="1">
      <alignment/>
    </xf>
    <xf numFmtId="179" fontId="1" fillId="0" borderId="0" xfId="22" applyFont="1" applyAlignment="1">
      <alignment/>
    </xf>
    <xf numFmtId="0" fontId="6" fillId="0" borderId="0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 wrapText="1"/>
      <protection/>
    </xf>
    <xf numFmtId="0" fontId="4" fillId="0" borderId="0" xfId="19" applyFont="1" applyBorder="1" applyAlignment="1">
      <alignment horizontal="center" vertical="center" wrapText="1"/>
      <protection/>
    </xf>
    <xf numFmtId="0" fontId="7" fillId="0" borderId="24" xfId="20" applyFont="1" applyBorder="1" applyAlignment="1">
      <alignment horizontal="center" vertical="center" wrapText="1"/>
      <protection/>
    </xf>
    <xf numFmtId="0" fontId="7" fillId="0" borderId="27" xfId="20" applyFont="1" applyBorder="1" applyAlignment="1">
      <alignment horizontal="center" vertical="center" wrapText="1"/>
      <protection/>
    </xf>
    <xf numFmtId="0" fontId="7" fillId="0" borderId="56" xfId="20" applyFont="1" applyBorder="1" applyAlignment="1">
      <alignment horizontal="center" vertical="center" wrapText="1"/>
      <protection/>
    </xf>
    <xf numFmtId="0" fontId="16" fillId="0" borderId="24" xfId="20" applyFont="1" applyBorder="1" applyAlignment="1">
      <alignment horizontal="center" vertical="center" wrapText="1"/>
      <protection/>
    </xf>
    <xf numFmtId="0" fontId="16" fillId="0" borderId="27" xfId="20" applyFont="1" applyBorder="1" applyAlignment="1">
      <alignment horizontal="center" vertical="center" wrapText="1"/>
      <protection/>
    </xf>
    <xf numFmtId="0" fontId="6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/>
      <protection/>
    </xf>
    <xf numFmtId="0" fontId="4" fillId="0" borderId="40" xfId="19" applyFont="1" applyBorder="1" applyAlignment="1">
      <alignment horizontal="center" vertical="center" wrapText="1"/>
      <protection/>
    </xf>
    <xf numFmtId="0" fontId="4" fillId="0" borderId="55" xfId="19" applyFont="1" applyBorder="1" applyAlignment="1">
      <alignment horizontal="center" vertical="center" wrapText="1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Border="1" applyAlignment="1">
      <alignment vertical="center"/>
      <protection/>
    </xf>
    <xf numFmtId="0" fontId="4" fillId="0" borderId="0" xfId="19" applyFont="1" applyBorder="1" applyAlignment="1">
      <alignment vertical="center"/>
      <protection/>
    </xf>
    <xf numFmtId="0" fontId="4" fillId="0" borderId="57" xfId="19" applyFont="1" applyBorder="1" applyAlignment="1">
      <alignment horizontal="center" vertical="center" wrapText="1"/>
      <protection/>
    </xf>
    <xf numFmtId="0" fontId="4" fillId="0" borderId="58" xfId="19" applyFont="1" applyBorder="1" applyAlignment="1">
      <alignment horizontal="center" vertical="center" wrapText="1"/>
      <protection/>
    </xf>
    <xf numFmtId="0" fontId="4" fillId="0" borderId="59" xfId="19" applyFont="1" applyBorder="1" applyAlignment="1">
      <alignment horizontal="center" vertical="center" wrapText="1"/>
      <protection/>
    </xf>
    <xf numFmtId="0" fontId="4" fillId="0" borderId="60" xfId="19" applyFont="1" applyBorder="1" applyAlignment="1">
      <alignment horizontal="center" vertical="center"/>
      <protection/>
    </xf>
    <xf numFmtId="0" fontId="4" fillId="0" borderId="61" xfId="19" applyFont="1" applyBorder="1" applyAlignment="1">
      <alignment horizontal="center" vertical="center"/>
      <protection/>
    </xf>
    <xf numFmtId="0" fontId="4" fillId="0" borderId="62" xfId="19" applyFont="1" applyBorder="1" applyAlignment="1">
      <alignment horizontal="center" vertical="center"/>
      <protection/>
    </xf>
    <xf numFmtId="0" fontId="4" fillId="0" borderId="53" xfId="19" applyFont="1" applyBorder="1" applyAlignment="1">
      <alignment horizontal="center" wrapText="1"/>
      <protection/>
    </xf>
    <xf numFmtId="0" fontId="4" fillId="0" borderId="31" xfId="19" applyFont="1" applyBorder="1" applyAlignment="1">
      <alignment horizontal="center" wrapText="1"/>
      <protection/>
    </xf>
    <xf numFmtId="0" fontId="4" fillId="0" borderId="63" xfId="19" applyFont="1" applyBorder="1" applyAlignment="1">
      <alignment horizontal="center" wrapText="1"/>
      <protection/>
    </xf>
    <xf numFmtId="0" fontId="4" fillId="0" borderId="64" xfId="19" applyFont="1" applyBorder="1" applyAlignment="1">
      <alignment horizontal="center"/>
      <protection/>
    </xf>
  </cellXfs>
  <cellStyles count="11">
    <cellStyle name="Normal" xfId="0"/>
    <cellStyle name="Currency" xfId="15"/>
    <cellStyle name="Currency [0]" xfId="16"/>
    <cellStyle name="Обычный_Tmp2" xfId="17"/>
    <cellStyle name="Обычный_бюджет" xfId="18"/>
    <cellStyle name="Обычный_Лист2" xfId="19"/>
    <cellStyle name="Обычный_приложение 1" xfId="20"/>
    <cellStyle name="Percent" xfId="21"/>
    <cellStyle name="Comma" xfId="22"/>
    <cellStyle name="Comma [0]" xfId="23"/>
    <cellStyle name="Финансовый_Лист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48"/>
  <sheetViews>
    <sheetView tabSelected="1" zoomScale="75" zoomScaleNormal="75" workbookViewId="0" topLeftCell="A1">
      <selection activeCell="D26" sqref="D26"/>
    </sheetView>
  </sheetViews>
  <sheetFormatPr defaultColWidth="9.140625" defaultRowHeight="12.75"/>
  <cols>
    <col min="1" max="1" width="30.421875" style="3" customWidth="1"/>
    <col min="2" max="2" width="59.140625" style="3" customWidth="1"/>
    <col min="3" max="3" width="17.140625" style="3" customWidth="1"/>
    <col min="4" max="4" width="13.8515625" style="3" customWidth="1"/>
    <col min="5" max="5" width="0" style="3" hidden="1" customWidth="1"/>
    <col min="6" max="6" width="14.421875" style="3" customWidth="1"/>
    <col min="7" max="7" width="11.7109375" style="3" customWidth="1"/>
    <col min="8" max="8" width="10.7109375" style="3" customWidth="1"/>
    <col min="9" max="9" width="13.57421875" style="3" customWidth="1"/>
    <col min="10" max="10" width="9.140625" style="3" hidden="1" customWidth="1"/>
    <col min="11" max="11" width="9.00390625" style="3" hidden="1" customWidth="1"/>
    <col min="12" max="23" width="9.140625" style="3" hidden="1" customWidth="1"/>
    <col min="24" max="16384" width="9.140625" style="3" customWidth="1"/>
  </cols>
  <sheetData>
    <row r="1" spans="1:40" ht="15.75">
      <c r="A1" s="1"/>
      <c r="B1" s="1"/>
      <c r="C1" s="1"/>
      <c r="D1" s="1"/>
      <c r="E1" s="1"/>
      <c r="F1" s="2" t="s">
        <v>0</v>
      </c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>
      <c r="A2" s="1"/>
      <c r="B2" s="1"/>
      <c r="C2" s="1"/>
      <c r="D2" s="1"/>
      <c r="E2" s="1"/>
      <c r="F2" s="2" t="s">
        <v>1</v>
      </c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>
      <c r="A3" s="1"/>
      <c r="B3" s="4"/>
      <c r="C3" s="1"/>
      <c r="D3" s="1"/>
      <c r="E3" s="1"/>
      <c r="F3" s="2" t="s">
        <v>2</v>
      </c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.75">
      <c r="A4" s="1"/>
      <c r="B4" s="5"/>
      <c r="C4" s="6"/>
      <c r="D4" s="1"/>
      <c r="E4" s="1"/>
      <c r="F4" s="2" t="s">
        <v>3</v>
      </c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.75">
      <c r="A5" s="1"/>
      <c r="B5" s="1"/>
      <c r="C5" s="1"/>
      <c r="D5" s="1"/>
      <c r="E5" s="1"/>
      <c r="F5" s="1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" customHeight="1" hidden="1">
      <c r="A6" s="1"/>
      <c r="B6" s="1"/>
      <c r="C6" s="1"/>
      <c r="D6" s="1"/>
      <c r="E6" s="1"/>
      <c r="F6" s="1"/>
      <c r="G6" s="2"/>
      <c r="H6" s="2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.75" hidden="1">
      <c r="A7" s="1"/>
      <c r="B7" s="1"/>
      <c r="C7" s="1"/>
      <c r="D7" s="1"/>
      <c r="E7" s="1"/>
      <c r="F7" s="1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0.75" customHeight="1" hidden="1">
      <c r="A8" s="1"/>
      <c r="B8" s="1"/>
      <c r="C8" s="1"/>
      <c r="D8" s="1"/>
      <c r="E8" s="1"/>
      <c r="F8" s="1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3.75" customHeight="1" hidden="1">
      <c r="A9" s="1"/>
      <c r="B9" s="1"/>
      <c r="C9" s="1"/>
      <c r="D9" s="1"/>
      <c r="E9" s="1"/>
      <c r="F9" s="1"/>
      <c r="G9" s="2"/>
      <c r="H9" s="2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3" customHeight="1" hidden="1">
      <c r="A10" s="1"/>
      <c r="B10" s="1"/>
      <c r="C10" s="1"/>
      <c r="D10" s="1"/>
      <c r="E10" s="1"/>
      <c r="F10" s="1"/>
      <c r="G10" s="2"/>
      <c r="H10" s="2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ht="12.75" hidden="1"/>
    <row r="12" spans="1:40" ht="15.75">
      <c r="A12" s="7"/>
      <c r="B12" s="380" t="s">
        <v>4</v>
      </c>
      <c r="C12" s="380"/>
      <c r="D12" s="380"/>
      <c r="E12" s="380"/>
      <c r="F12" s="380"/>
      <c r="G12" s="380"/>
      <c r="H12" s="9"/>
      <c r="I12" s="9"/>
      <c r="J12" s="9"/>
      <c r="K12" s="10"/>
      <c r="L12" s="379"/>
      <c r="M12" s="379"/>
      <c r="N12" s="379"/>
      <c r="O12" s="379"/>
      <c r="P12" s="9"/>
      <c r="Q12" s="10"/>
      <c r="R12" s="10"/>
      <c r="S12" s="379"/>
      <c r="T12" s="379"/>
      <c r="U12" s="379"/>
      <c r="V12" s="379"/>
      <c r="W12" s="9"/>
      <c r="X12" s="7"/>
      <c r="Y12" s="7"/>
      <c r="Z12" s="7"/>
      <c r="AA12" s="7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" customHeight="1">
      <c r="A13" s="7"/>
      <c r="B13" s="8"/>
      <c r="C13" s="8" t="s">
        <v>144</v>
      </c>
      <c r="D13" s="8"/>
      <c r="E13" s="8"/>
      <c r="F13" s="8"/>
      <c r="G13" s="8"/>
      <c r="H13" s="9"/>
      <c r="I13" s="9"/>
      <c r="J13" s="9"/>
      <c r="K13" s="10"/>
      <c r="L13" s="9"/>
      <c r="M13" s="9"/>
      <c r="N13" s="9"/>
      <c r="O13" s="9"/>
      <c r="P13" s="9"/>
      <c r="Q13" s="10"/>
      <c r="R13" s="10"/>
      <c r="S13" s="9"/>
      <c r="T13" s="9"/>
      <c r="U13" s="9"/>
      <c r="V13" s="9"/>
      <c r="W13" s="9"/>
      <c r="X13" s="7"/>
      <c r="Y13" s="7"/>
      <c r="Z13" s="7"/>
      <c r="AA13" s="7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31.5" customHeight="1" hidden="1">
      <c r="A14" s="7"/>
      <c r="B14" s="9"/>
      <c r="C14" s="9"/>
      <c r="D14" s="9"/>
      <c r="E14" s="9"/>
      <c r="F14" s="9"/>
      <c r="G14" s="9"/>
      <c r="H14" s="9"/>
      <c r="I14" s="9"/>
      <c r="J14" s="9"/>
      <c r="K14" s="10"/>
      <c r="L14" s="9"/>
      <c r="M14" s="9"/>
      <c r="N14" s="9"/>
      <c r="O14" s="9"/>
      <c r="P14" s="9"/>
      <c r="Q14" s="10"/>
      <c r="R14" s="10"/>
      <c r="S14" s="9"/>
      <c r="T14" s="9"/>
      <c r="U14" s="9"/>
      <c r="V14" s="9"/>
      <c r="W14" s="9"/>
      <c r="X14" s="7"/>
      <c r="Y14" s="7"/>
      <c r="Z14" s="7"/>
      <c r="AA14" s="7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6.5" thickBot="1">
      <c r="A15" s="7"/>
      <c r="B15" s="9"/>
      <c r="C15" s="9"/>
      <c r="D15" s="9"/>
      <c r="E15" s="9"/>
      <c r="F15" s="9"/>
      <c r="G15" s="9"/>
      <c r="H15" s="9"/>
      <c r="I15" s="9"/>
      <c r="J15" s="9"/>
      <c r="K15" s="10"/>
      <c r="L15" s="9"/>
      <c r="M15" s="9"/>
      <c r="N15" s="9"/>
      <c r="O15" s="9"/>
      <c r="P15" s="9"/>
      <c r="Q15" s="10"/>
      <c r="R15" s="10"/>
      <c r="S15" s="9"/>
      <c r="T15" s="9"/>
      <c r="U15" s="9"/>
      <c r="V15" s="9"/>
      <c r="W15" s="9"/>
      <c r="X15" s="7"/>
      <c r="Y15" s="7"/>
      <c r="Z15" s="7"/>
      <c r="AA15" s="7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.75">
      <c r="A16" s="387" t="s">
        <v>5</v>
      </c>
      <c r="B16" s="390" t="s">
        <v>6</v>
      </c>
      <c r="C16" s="393" t="s">
        <v>7</v>
      </c>
      <c r="D16" s="393" t="s">
        <v>8</v>
      </c>
      <c r="E16" s="11"/>
      <c r="F16" s="396" t="s">
        <v>9</v>
      </c>
      <c r="G16" s="44"/>
      <c r="H16" s="45"/>
      <c r="I16" s="46" t="s">
        <v>10</v>
      </c>
      <c r="J16" s="12"/>
      <c r="K16" s="372"/>
      <c r="L16" s="385"/>
      <c r="M16" s="379"/>
      <c r="N16" s="380"/>
      <c r="O16" s="381"/>
      <c r="P16" s="381"/>
      <c r="Q16" s="13"/>
      <c r="R16" s="372"/>
      <c r="S16" s="385"/>
      <c r="T16" s="379"/>
      <c r="U16" s="380"/>
      <c r="V16" s="381"/>
      <c r="W16" s="381"/>
      <c r="X16" s="13"/>
      <c r="Y16" s="13"/>
      <c r="Z16" s="13"/>
      <c r="AA16" s="13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.75">
      <c r="A17" s="388"/>
      <c r="B17" s="391"/>
      <c r="C17" s="394"/>
      <c r="D17" s="394"/>
      <c r="E17" s="14"/>
      <c r="F17" s="382" t="s">
        <v>11</v>
      </c>
      <c r="G17" s="382" t="s">
        <v>12</v>
      </c>
      <c r="H17" s="382" t="s">
        <v>13</v>
      </c>
      <c r="I17" s="18"/>
      <c r="J17" s="15"/>
      <c r="K17" s="372"/>
      <c r="L17" s="385"/>
      <c r="M17" s="384"/>
      <c r="N17" s="384"/>
      <c r="O17" s="370"/>
      <c r="P17" s="372"/>
      <c r="Q17" s="9"/>
      <c r="R17" s="372"/>
      <c r="S17" s="385"/>
      <c r="T17" s="384"/>
      <c r="U17" s="384"/>
      <c r="V17" s="370"/>
      <c r="W17" s="372"/>
      <c r="X17" s="9"/>
      <c r="Y17" s="9"/>
      <c r="Z17" s="9"/>
      <c r="AA17" s="16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47.25" customHeight="1" thickBot="1">
      <c r="A18" s="389"/>
      <c r="B18" s="392"/>
      <c r="C18" s="395"/>
      <c r="D18" s="395"/>
      <c r="E18" s="17"/>
      <c r="F18" s="383"/>
      <c r="G18" s="383"/>
      <c r="H18" s="383"/>
      <c r="I18" s="19"/>
      <c r="J18" s="15"/>
      <c r="K18" s="373"/>
      <c r="L18" s="386"/>
      <c r="M18" s="371"/>
      <c r="N18" s="371"/>
      <c r="O18" s="371"/>
      <c r="P18" s="373"/>
      <c r="Q18" s="22"/>
      <c r="R18" s="373"/>
      <c r="S18" s="386"/>
      <c r="T18" s="371"/>
      <c r="U18" s="371"/>
      <c r="V18" s="371"/>
      <c r="W18" s="373"/>
      <c r="X18" s="22"/>
      <c r="Y18" s="22"/>
      <c r="Z18" s="23"/>
      <c r="AA18" s="16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21" thickBot="1">
      <c r="A19" s="374" t="s">
        <v>14</v>
      </c>
      <c r="B19" s="375"/>
      <c r="C19" s="375"/>
      <c r="D19" s="375"/>
      <c r="E19" s="375"/>
      <c r="F19" s="375"/>
      <c r="G19" s="375"/>
      <c r="H19" s="375"/>
      <c r="I19" s="376"/>
      <c r="J19" s="15"/>
      <c r="K19" s="20"/>
      <c r="L19" s="21"/>
      <c r="M19" s="15"/>
      <c r="N19" s="15"/>
      <c r="O19" s="15"/>
      <c r="P19" s="20"/>
      <c r="Q19" s="22"/>
      <c r="R19" s="20"/>
      <c r="S19" s="21"/>
      <c r="T19" s="15"/>
      <c r="U19" s="15"/>
      <c r="V19" s="15"/>
      <c r="W19" s="20"/>
      <c r="X19" s="22"/>
      <c r="Y19" s="22"/>
      <c r="Z19" s="23"/>
      <c r="AA19" s="16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8.75">
      <c r="A20" s="24"/>
      <c r="B20" s="25" t="s">
        <v>15</v>
      </c>
      <c r="C20" s="26">
        <f>C21+C49+C59</f>
        <v>78397.77929</v>
      </c>
      <c r="D20" s="26">
        <f>D21+D49+D59</f>
        <v>62332.379290000004</v>
      </c>
      <c r="E20" s="26">
        <f>E21+E49+E59</f>
        <v>9062.2</v>
      </c>
      <c r="F20" s="26">
        <f>F21+F49+F59</f>
        <v>63120.57698</v>
      </c>
      <c r="G20" s="26">
        <f>F20-D20</f>
        <v>788.1976899999936</v>
      </c>
      <c r="H20" s="27">
        <f>F20/D20*100</f>
        <v>101.26450762665888</v>
      </c>
      <c r="I20" s="28">
        <f>F20/C20*100</f>
        <v>80.51322059329213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5.75">
      <c r="A21" s="30" t="s">
        <v>16</v>
      </c>
      <c r="B21" s="31" t="s">
        <v>17</v>
      </c>
      <c r="C21" s="32">
        <f>C23+C30+C33+C39+C42+C44+C47</f>
        <v>22355</v>
      </c>
      <c r="D21" s="32">
        <f>D23+D30+D33+D39+D42+D44+D47</f>
        <v>16026</v>
      </c>
      <c r="E21" s="33"/>
      <c r="F21" s="32">
        <f>F23+F30+F33+F39+F42+F44+F47</f>
        <v>17053.77269</v>
      </c>
      <c r="G21" s="26">
        <f>F21-D21</f>
        <v>1027.7726900000016</v>
      </c>
      <c r="H21" s="27">
        <f>F21/D21*100</f>
        <v>106.41315793086237</v>
      </c>
      <c r="I21" s="34">
        <f>F21/C21*100</f>
        <v>76.28616725564751</v>
      </c>
      <c r="J21" s="35"/>
      <c r="K21" s="36"/>
      <c r="L21" s="37"/>
      <c r="M21" s="38"/>
      <c r="N21" s="38"/>
      <c r="O21" s="38"/>
      <c r="P21" s="39"/>
      <c r="Q21" s="35"/>
      <c r="R21" s="36"/>
      <c r="S21" s="37"/>
      <c r="T21" s="38"/>
      <c r="U21" s="38"/>
      <c r="V21" s="38"/>
      <c r="W21" s="39"/>
      <c r="X21" s="40"/>
      <c r="Y21" s="40"/>
      <c r="Z21" s="40"/>
      <c r="AA21" s="40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.75" hidden="1">
      <c r="A22" s="41"/>
      <c r="B22" s="42"/>
      <c r="C22" s="43"/>
      <c r="D22" s="47"/>
      <c r="E22" s="48"/>
      <c r="F22" s="49"/>
      <c r="G22" s="50"/>
      <c r="H22" s="27"/>
      <c r="I22" s="51"/>
      <c r="J22" s="10"/>
      <c r="K22" s="10"/>
      <c r="L22" s="10"/>
      <c r="M22" s="52"/>
      <c r="N22" s="53"/>
      <c r="O22" s="53"/>
      <c r="P22" s="10"/>
      <c r="Q22" s="10"/>
      <c r="R22" s="10"/>
      <c r="S22" s="10"/>
      <c r="T22" s="52"/>
      <c r="U22" s="53"/>
      <c r="V22" s="53"/>
      <c r="W22" s="10"/>
      <c r="X22" s="10"/>
      <c r="Y22" s="10"/>
      <c r="Z22" s="10"/>
      <c r="AA22" s="10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.75">
      <c r="A23" s="54" t="s">
        <v>18</v>
      </c>
      <c r="B23" s="42" t="s">
        <v>19</v>
      </c>
      <c r="C23" s="47">
        <f>C25+C26+C27+C28+C29</f>
        <v>19265</v>
      </c>
      <c r="D23" s="47">
        <f>D25+D26+D27+D28+D29</f>
        <v>13662</v>
      </c>
      <c r="E23" s="48"/>
      <c r="F23" s="47">
        <f>F25+F26+F27+F28+F29</f>
        <v>14073.25533</v>
      </c>
      <c r="G23" s="26">
        <f>F23-D23</f>
        <v>411.25532999999996</v>
      </c>
      <c r="H23" s="27">
        <f>F23/D23*100</f>
        <v>103.010213219148</v>
      </c>
      <c r="I23" s="34">
        <f>F23/C23*100</f>
        <v>73.05089711912795</v>
      </c>
      <c r="J23" s="55"/>
      <c r="K23" s="56"/>
      <c r="L23" s="9"/>
      <c r="M23" s="57"/>
      <c r="N23" s="58"/>
      <c r="O23" s="58"/>
      <c r="P23" s="39"/>
      <c r="Q23" s="55"/>
      <c r="R23" s="56"/>
      <c r="S23" s="9"/>
      <c r="T23" s="57"/>
      <c r="U23" s="58"/>
      <c r="V23" s="58"/>
      <c r="W23" s="39"/>
      <c r="X23" s="56"/>
      <c r="Y23" s="56"/>
      <c r="Z23" s="56"/>
      <c r="AA23" s="56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27" ht="15.75" hidden="1">
      <c r="A24" s="59"/>
      <c r="B24" s="59"/>
      <c r="C24" s="60"/>
      <c r="D24" s="47"/>
      <c r="E24" s="48"/>
      <c r="F24" s="49"/>
      <c r="G24" s="50"/>
      <c r="H24" s="61"/>
      <c r="I24" s="51"/>
      <c r="J24" s="62"/>
      <c r="K24" s="56"/>
      <c r="L24" s="56"/>
      <c r="M24" s="57"/>
      <c r="N24" s="57"/>
      <c r="O24" s="57"/>
      <c r="P24" s="55"/>
      <c r="Q24" s="56"/>
      <c r="R24" s="56"/>
      <c r="S24" s="56"/>
      <c r="T24" s="57"/>
      <c r="U24" s="57"/>
      <c r="V24" s="57"/>
      <c r="W24" s="55"/>
      <c r="X24" s="56"/>
      <c r="Y24" s="56"/>
      <c r="Z24" s="56"/>
      <c r="AA24" s="56"/>
    </row>
    <row r="25" spans="1:27" ht="51" customHeight="1">
      <c r="A25" s="63" t="s">
        <v>20</v>
      </c>
      <c r="B25" s="64" t="s">
        <v>21</v>
      </c>
      <c r="C25" s="65">
        <v>15</v>
      </c>
      <c r="D25" s="66">
        <v>10</v>
      </c>
      <c r="E25" s="67"/>
      <c r="F25" s="68">
        <v>14.74163</v>
      </c>
      <c r="G25" s="69">
        <f aca="true" t="shared" si="0" ref="G25:G35">F25-D25</f>
        <v>4.741630000000001</v>
      </c>
      <c r="H25" s="61">
        <f aca="true" t="shared" si="1" ref="H25:H35">F25/D25*100</f>
        <v>147.4163</v>
      </c>
      <c r="I25" s="70">
        <f aca="true" t="shared" si="2" ref="I25:I35">F25/C25*100</f>
        <v>98.27753333333334</v>
      </c>
      <c r="J25" s="71"/>
      <c r="K25" s="21"/>
      <c r="L25" s="72"/>
      <c r="M25" s="52"/>
      <c r="N25" s="73"/>
      <c r="O25" s="73"/>
      <c r="P25" s="71"/>
      <c r="Q25" s="10"/>
      <c r="R25" s="21"/>
      <c r="S25" s="72"/>
      <c r="T25" s="52"/>
      <c r="U25" s="73"/>
      <c r="V25" s="73"/>
      <c r="W25" s="71"/>
      <c r="X25" s="10"/>
      <c r="Y25" s="10"/>
      <c r="Z25" s="10"/>
      <c r="AA25" s="10"/>
    </row>
    <row r="26" spans="1:27" ht="87.75" customHeight="1">
      <c r="A26" s="63" t="s">
        <v>22</v>
      </c>
      <c r="B26" s="74" t="s">
        <v>23</v>
      </c>
      <c r="C26" s="75">
        <v>19000</v>
      </c>
      <c r="D26" s="66">
        <v>13500</v>
      </c>
      <c r="E26" s="67"/>
      <c r="F26" s="68">
        <v>13970.93693</v>
      </c>
      <c r="G26" s="69">
        <f t="shared" si="0"/>
        <v>470.93692999999985</v>
      </c>
      <c r="H26" s="61">
        <f t="shared" si="1"/>
        <v>103.4884217037037</v>
      </c>
      <c r="I26" s="70">
        <f t="shared" si="2"/>
        <v>73.531247</v>
      </c>
      <c r="J26" s="76"/>
      <c r="K26" s="21"/>
      <c r="L26" s="77"/>
      <c r="M26" s="52"/>
      <c r="N26" s="73"/>
      <c r="O26" s="73"/>
      <c r="P26" s="71"/>
      <c r="Q26" s="10"/>
      <c r="R26" s="21"/>
      <c r="S26" s="77"/>
      <c r="T26" s="52"/>
      <c r="U26" s="73"/>
      <c r="V26" s="73"/>
      <c r="W26" s="71"/>
      <c r="X26" s="10"/>
      <c r="Y26" s="10"/>
      <c r="Z26" s="10"/>
      <c r="AA26" s="10"/>
    </row>
    <row r="27" spans="1:27" ht="86.25" customHeight="1">
      <c r="A27" s="63" t="s">
        <v>24</v>
      </c>
      <c r="B27" s="64" t="s">
        <v>25</v>
      </c>
      <c r="C27" s="65">
        <v>40</v>
      </c>
      <c r="D27" s="66">
        <v>34</v>
      </c>
      <c r="E27" s="67"/>
      <c r="F27" s="68">
        <v>49.81359</v>
      </c>
      <c r="G27" s="69">
        <f t="shared" si="0"/>
        <v>15.813589999999998</v>
      </c>
      <c r="H27" s="61">
        <f t="shared" si="1"/>
        <v>146.5105588235294</v>
      </c>
      <c r="I27" s="70">
        <f t="shared" si="2"/>
        <v>124.53397499999998</v>
      </c>
      <c r="J27" s="76"/>
      <c r="K27" s="21"/>
      <c r="L27" s="72"/>
      <c r="M27" s="52"/>
      <c r="N27" s="73"/>
      <c r="O27" s="73"/>
      <c r="P27" s="71"/>
      <c r="Q27" s="10"/>
      <c r="R27" s="21"/>
      <c r="S27" s="72"/>
      <c r="T27" s="52"/>
      <c r="U27" s="73"/>
      <c r="V27" s="73"/>
      <c r="W27" s="71"/>
      <c r="X27" s="10"/>
      <c r="Y27" s="10"/>
      <c r="Z27" s="10"/>
      <c r="AA27" s="10"/>
    </row>
    <row r="28" spans="1:27" ht="48.75" customHeight="1">
      <c r="A28" s="63" t="s">
        <v>26</v>
      </c>
      <c r="B28" s="64" t="s">
        <v>27</v>
      </c>
      <c r="C28" s="65">
        <v>200</v>
      </c>
      <c r="D28" s="66">
        <v>110</v>
      </c>
      <c r="E28" s="67"/>
      <c r="F28" s="68">
        <v>28.8746</v>
      </c>
      <c r="G28" s="69">
        <f t="shared" si="0"/>
        <v>-81.1254</v>
      </c>
      <c r="H28" s="61">
        <f t="shared" si="1"/>
        <v>26.249636363636363</v>
      </c>
      <c r="I28" s="70">
        <f t="shared" si="2"/>
        <v>14.4373</v>
      </c>
      <c r="J28" s="76"/>
      <c r="K28" s="21"/>
      <c r="L28" s="72"/>
      <c r="M28" s="52"/>
      <c r="N28" s="73"/>
      <c r="O28" s="73"/>
      <c r="P28" s="71"/>
      <c r="Q28" s="10"/>
      <c r="R28" s="21"/>
      <c r="S28" s="72"/>
      <c r="T28" s="52"/>
      <c r="U28" s="73"/>
      <c r="V28" s="73"/>
      <c r="W28" s="71"/>
      <c r="X28" s="10"/>
      <c r="Y28" s="10"/>
      <c r="Z28" s="10"/>
      <c r="AA28" s="10"/>
    </row>
    <row r="29" spans="1:27" ht="94.5" customHeight="1">
      <c r="A29" s="78" t="s">
        <v>28</v>
      </c>
      <c r="B29" s="74" t="s">
        <v>29</v>
      </c>
      <c r="C29" s="75">
        <v>10</v>
      </c>
      <c r="D29" s="66">
        <v>8</v>
      </c>
      <c r="E29" s="67"/>
      <c r="F29" s="68">
        <v>8.88858</v>
      </c>
      <c r="G29" s="69">
        <f t="shared" si="0"/>
        <v>0.8885799999999993</v>
      </c>
      <c r="H29" s="61">
        <f t="shared" si="1"/>
        <v>111.10725</v>
      </c>
      <c r="I29" s="70">
        <f t="shared" si="2"/>
        <v>88.88579999999999</v>
      </c>
      <c r="J29" s="71"/>
      <c r="K29" s="79"/>
      <c r="L29" s="77"/>
      <c r="M29" s="52"/>
      <c r="N29" s="73"/>
      <c r="O29" s="73"/>
      <c r="P29" s="71"/>
      <c r="Q29" s="10"/>
      <c r="R29" s="79"/>
      <c r="S29" s="77"/>
      <c r="T29" s="52"/>
      <c r="U29" s="73"/>
      <c r="V29" s="73"/>
      <c r="W29" s="71"/>
      <c r="X29" s="10"/>
      <c r="Y29" s="10"/>
      <c r="Z29" s="10"/>
      <c r="AA29" s="10"/>
    </row>
    <row r="30" spans="1:27" s="85" customFormat="1" ht="21" customHeight="1">
      <c r="A30" s="80" t="s">
        <v>30</v>
      </c>
      <c r="B30" s="81" t="s">
        <v>31</v>
      </c>
      <c r="C30" s="82"/>
      <c r="D30" s="82"/>
      <c r="E30" s="48"/>
      <c r="F30" s="82">
        <f>F31+F32</f>
        <v>27.85785</v>
      </c>
      <c r="G30" s="26">
        <f t="shared" si="0"/>
        <v>27.85785</v>
      </c>
      <c r="H30" s="27"/>
      <c r="I30" s="34"/>
      <c r="J30" s="39"/>
      <c r="K30" s="83"/>
      <c r="L30" s="84"/>
      <c r="M30" s="57"/>
      <c r="N30" s="58"/>
      <c r="O30" s="58"/>
      <c r="P30" s="39"/>
      <c r="Q30" s="56"/>
      <c r="R30" s="83"/>
      <c r="S30" s="84"/>
      <c r="T30" s="57"/>
      <c r="U30" s="58"/>
      <c r="V30" s="58"/>
      <c r="W30" s="39"/>
      <c r="X30" s="56"/>
      <c r="Y30" s="56"/>
      <c r="Z30" s="56"/>
      <c r="AA30" s="56"/>
    </row>
    <row r="31" spans="1:27" ht="21" customHeight="1">
      <c r="A31" s="78" t="s">
        <v>32</v>
      </c>
      <c r="B31" s="74" t="s">
        <v>33</v>
      </c>
      <c r="C31" s="86"/>
      <c r="D31" s="66"/>
      <c r="E31" s="67"/>
      <c r="F31" s="87">
        <v>26.45461</v>
      </c>
      <c r="G31" s="69">
        <f t="shared" si="0"/>
        <v>26.45461</v>
      </c>
      <c r="H31" s="61"/>
      <c r="I31" s="88"/>
      <c r="J31" s="71"/>
      <c r="K31" s="79"/>
      <c r="L31" s="77"/>
      <c r="M31" s="52"/>
      <c r="N31" s="73"/>
      <c r="O31" s="73"/>
      <c r="P31" s="71"/>
      <c r="Q31" s="10"/>
      <c r="R31" s="79"/>
      <c r="S31" s="77"/>
      <c r="T31" s="52"/>
      <c r="U31" s="73"/>
      <c r="V31" s="73"/>
      <c r="W31" s="71"/>
      <c r="X31" s="10"/>
      <c r="Y31" s="10"/>
      <c r="Z31" s="10"/>
      <c r="AA31" s="10"/>
    </row>
    <row r="32" spans="1:27" ht="24.75" customHeight="1" thickBot="1">
      <c r="A32" s="89" t="s">
        <v>34</v>
      </c>
      <c r="B32" s="90" t="s">
        <v>35</v>
      </c>
      <c r="C32" s="91"/>
      <c r="D32" s="92"/>
      <c r="E32" s="93"/>
      <c r="F32" s="94">
        <v>1.40324</v>
      </c>
      <c r="G32" s="95">
        <f t="shared" si="0"/>
        <v>1.40324</v>
      </c>
      <c r="H32" s="96"/>
      <c r="I32" s="97"/>
      <c r="J32" s="71"/>
      <c r="K32" s="79"/>
      <c r="L32" s="77"/>
      <c r="M32" s="52"/>
      <c r="N32" s="73"/>
      <c r="O32" s="73"/>
      <c r="P32" s="71"/>
      <c r="Q32" s="10"/>
      <c r="R32" s="79"/>
      <c r="S32" s="77"/>
      <c r="T32" s="52"/>
      <c r="U32" s="73"/>
      <c r="V32" s="73"/>
      <c r="W32" s="71"/>
      <c r="X32" s="10"/>
      <c r="Y32" s="10"/>
      <c r="Z32" s="10"/>
      <c r="AA32" s="10"/>
    </row>
    <row r="33" spans="1:27" ht="21.75" customHeight="1" thickBot="1">
      <c r="A33" s="98" t="s">
        <v>36</v>
      </c>
      <c r="B33" s="99" t="s">
        <v>37</v>
      </c>
      <c r="C33" s="100">
        <f>C34+C35</f>
        <v>965</v>
      </c>
      <c r="D33" s="100">
        <f>D34+D35</f>
        <v>715</v>
      </c>
      <c r="E33" s="101"/>
      <c r="F33" s="100">
        <f>F34+F35</f>
        <v>2105.16278</v>
      </c>
      <c r="G33" s="102">
        <f t="shared" si="0"/>
        <v>1390.16278</v>
      </c>
      <c r="H33" s="103">
        <f t="shared" si="1"/>
        <v>294.42836083916086</v>
      </c>
      <c r="I33" s="104">
        <f t="shared" si="2"/>
        <v>218.15158341968913</v>
      </c>
      <c r="J33" s="71"/>
      <c r="K33" s="79"/>
      <c r="L33" s="77"/>
      <c r="M33" s="52"/>
      <c r="N33" s="73"/>
      <c r="O33" s="73"/>
      <c r="P33" s="71"/>
      <c r="Q33" s="10"/>
      <c r="R33" s="79"/>
      <c r="S33" s="77"/>
      <c r="T33" s="52"/>
      <c r="U33" s="73"/>
      <c r="V33" s="73"/>
      <c r="W33" s="71"/>
      <c r="X33" s="10"/>
      <c r="Y33" s="10"/>
      <c r="Z33" s="10"/>
      <c r="AA33" s="10"/>
    </row>
    <row r="34" spans="1:27" ht="25.5" customHeight="1">
      <c r="A34" s="105" t="s">
        <v>38</v>
      </c>
      <c r="B34" s="106" t="s">
        <v>39</v>
      </c>
      <c r="C34" s="107">
        <v>315</v>
      </c>
      <c r="D34" s="108">
        <v>215</v>
      </c>
      <c r="E34" s="109"/>
      <c r="F34" s="110">
        <v>812.32788</v>
      </c>
      <c r="G34" s="69">
        <f t="shared" si="0"/>
        <v>597.32788</v>
      </c>
      <c r="H34" s="111">
        <f t="shared" si="1"/>
        <v>377.8269209302326</v>
      </c>
      <c r="I34" s="112">
        <f t="shared" si="2"/>
        <v>257.88186666666667</v>
      </c>
      <c r="J34" s="113"/>
      <c r="K34" s="83"/>
      <c r="L34" s="114"/>
      <c r="M34" s="115"/>
      <c r="N34" s="115"/>
      <c r="O34" s="58"/>
      <c r="P34" s="39"/>
      <c r="Q34" s="56"/>
      <c r="R34" s="83"/>
      <c r="S34" s="114"/>
      <c r="T34" s="115"/>
      <c r="U34" s="115"/>
      <c r="V34" s="58"/>
      <c r="W34" s="39"/>
      <c r="X34" s="56"/>
      <c r="Y34" s="56"/>
      <c r="Z34" s="56"/>
      <c r="AA34" s="56"/>
    </row>
    <row r="35" spans="1:27" ht="21" customHeight="1">
      <c r="A35" s="78" t="s">
        <v>40</v>
      </c>
      <c r="B35" s="116" t="s">
        <v>41</v>
      </c>
      <c r="C35" s="117">
        <f>C37+C38</f>
        <v>650</v>
      </c>
      <c r="D35" s="117">
        <f>D37+D38</f>
        <v>500</v>
      </c>
      <c r="E35" s="67"/>
      <c r="F35" s="117">
        <f>F37+F38</f>
        <v>1292.8349</v>
      </c>
      <c r="G35" s="69">
        <f t="shared" si="0"/>
        <v>792.8349000000001</v>
      </c>
      <c r="H35" s="61">
        <f t="shared" si="1"/>
        <v>258.56698</v>
      </c>
      <c r="I35" s="88">
        <f t="shared" si="2"/>
        <v>198.89767692307694</v>
      </c>
      <c r="J35" s="113"/>
      <c r="K35" s="83"/>
      <c r="L35" s="118"/>
      <c r="M35" s="119"/>
      <c r="N35" s="119"/>
      <c r="O35" s="119"/>
      <c r="P35" s="39"/>
      <c r="Q35" s="56"/>
      <c r="R35" s="83"/>
      <c r="S35" s="118"/>
      <c r="T35" s="119"/>
      <c r="U35" s="119"/>
      <c r="V35" s="119"/>
      <c r="W35" s="39"/>
      <c r="X35" s="56"/>
      <c r="Y35" s="56"/>
      <c r="Z35" s="56"/>
      <c r="AA35" s="56"/>
    </row>
    <row r="36" spans="1:27" ht="15.75">
      <c r="A36" s="80"/>
      <c r="B36" s="116" t="s">
        <v>42</v>
      </c>
      <c r="C36" s="120"/>
      <c r="D36" s="47"/>
      <c r="E36" s="48"/>
      <c r="F36" s="49"/>
      <c r="G36" s="69"/>
      <c r="H36" s="61"/>
      <c r="I36" s="88"/>
      <c r="J36" s="113"/>
      <c r="K36" s="83"/>
      <c r="L36" s="118"/>
      <c r="M36" s="119"/>
      <c r="N36" s="119"/>
      <c r="O36" s="119"/>
      <c r="P36" s="39"/>
      <c r="Q36" s="56"/>
      <c r="R36" s="83"/>
      <c r="S36" s="118"/>
      <c r="T36" s="119"/>
      <c r="U36" s="119"/>
      <c r="V36" s="119"/>
      <c r="W36" s="39"/>
      <c r="X36" s="56"/>
      <c r="Y36" s="56"/>
      <c r="Z36" s="56"/>
      <c r="AA36" s="56"/>
    </row>
    <row r="37" spans="1:27" ht="68.25" customHeight="1">
      <c r="A37" s="78" t="s">
        <v>43</v>
      </c>
      <c r="B37" s="121" t="s">
        <v>44</v>
      </c>
      <c r="C37" s="122">
        <v>120</v>
      </c>
      <c r="D37" s="66">
        <v>100</v>
      </c>
      <c r="E37" s="67"/>
      <c r="F37" s="68">
        <v>270.84693</v>
      </c>
      <c r="G37" s="69">
        <f aca="true" t="shared" si="3" ref="G37:G48">F37-D37</f>
        <v>170.84693</v>
      </c>
      <c r="H37" s="61">
        <f aca="true" t="shared" si="4" ref="H37:H48">F37/D37*100</f>
        <v>270.84693</v>
      </c>
      <c r="I37" s="88">
        <f aca="true" t="shared" si="5" ref="I37:I48">F37/C37*100</f>
        <v>225.705775</v>
      </c>
      <c r="J37" s="76"/>
      <c r="K37" s="79"/>
      <c r="L37" s="123"/>
      <c r="M37" s="73"/>
      <c r="N37" s="73"/>
      <c r="O37" s="73"/>
      <c r="P37" s="71"/>
      <c r="Q37" s="10"/>
      <c r="R37" s="79"/>
      <c r="S37" s="123"/>
      <c r="T37" s="73"/>
      <c r="U37" s="73"/>
      <c r="V37" s="73"/>
      <c r="W37" s="71"/>
      <c r="X37" s="10"/>
      <c r="Y37" s="10"/>
      <c r="Z37" s="10"/>
      <c r="AA37" s="10"/>
    </row>
    <row r="38" spans="1:27" ht="80.25" customHeight="1" thickBot="1">
      <c r="A38" s="89" t="s">
        <v>45</v>
      </c>
      <c r="B38" s="124" t="s">
        <v>46</v>
      </c>
      <c r="C38" s="125">
        <v>530</v>
      </c>
      <c r="D38" s="92">
        <v>400</v>
      </c>
      <c r="E38" s="93"/>
      <c r="F38" s="126">
        <v>1021.98797</v>
      </c>
      <c r="G38" s="95">
        <f t="shared" si="3"/>
        <v>621.98797</v>
      </c>
      <c r="H38" s="96">
        <f t="shared" si="4"/>
        <v>255.4969925</v>
      </c>
      <c r="I38" s="97">
        <f t="shared" si="5"/>
        <v>192.82791886792455</v>
      </c>
      <c r="J38" s="76"/>
      <c r="K38" s="79"/>
      <c r="L38" s="123"/>
      <c r="M38" s="73"/>
      <c r="N38" s="73"/>
      <c r="O38" s="73"/>
      <c r="P38" s="71"/>
      <c r="Q38" s="10"/>
      <c r="R38" s="79"/>
      <c r="S38" s="123"/>
      <c r="T38" s="73"/>
      <c r="U38" s="73"/>
      <c r="V38" s="73"/>
      <c r="W38" s="71"/>
      <c r="X38" s="10"/>
      <c r="Y38" s="10"/>
      <c r="Z38" s="10"/>
      <c r="AA38" s="10"/>
    </row>
    <row r="39" spans="1:27" ht="16.5" customHeight="1" thickBot="1">
      <c r="A39" s="98" t="s">
        <v>47</v>
      </c>
      <c r="B39" s="99" t="s">
        <v>48</v>
      </c>
      <c r="C39" s="100">
        <f>C40</f>
        <v>15</v>
      </c>
      <c r="D39" s="100">
        <f>D40</f>
        <v>11</v>
      </c>
      <c r="E39" s="101"/>
      <c r="F39" s="100">
        <f>F40</f>
        <v>15.06</v>
      </c>
      <c r="G39" s="127">
        <f t="shared" si="3"/>
        <v>4.0600000000000005</v>
      </c>
      <c r="H39" s="128">
        <f t="shared" si="4"/>
        <v>136.9090909090909</v>
      </c>
      <c r="I39" s="129">
        <f t="shared" si="5"/>
        <v>100.4</v>
      </c>
      <c r="J39" s="76"/>
      <c r="K39" s="79"/>
      <c r="L39" s="123"/>
      <c r="M39" s="73"/>
      <c r="N39" s="73"/>
      <c r="O39" s="73"/>
      <c r="P39" s="71"/>
      <c r="Q39" s="10"/>
      <c r="R39" s="79"/>
      <c r="S39" s="123"/>
      <c r="T39" s="73"/>
      <c r="U39" s="73"/>
      <c r="V39" s="73"/>
      <c r="W39" s="71"/>
      <c r="X39" s="10"/>
      <c r="Y39" s="10"/>
      <c r="Z39" s="10"/>
      <c r="AA39" s="10"/>
    </row>
    <row r="40" spans="1:27" ht="84" customHeight="1" thickBot="1">
      <c r="A40" s="105" t="s">
        <v>49</v>
      </c>
      <c r="B40" s="106" t="s">
        <v>50</v>
      </c>
      <c r="C40" s="107">
        <v>15</v>
      </c>
      <c r="D40" s="108">
        <v>11</v>
      </c>
      <c r="E40" s="109"/>
      <c r="F40" s="110">
        <v>15.06</v>
      </c>
      <c r="G40" s="69">
        <f t="shared" si="3"/>
        <v>4.0600000000000005</v>
      </c>
      <c r="H40" s="111">
        <f t="shared" si="4"/>
        <v>136.9090909090909</v>
      </c>
      <c r="I40" s="130">
        <f t="shared" si="5"/>
        <v>100.4</v>
      </c>
      <c r="J40" s="76"/>
      <c r="K40" s="79"/>
      <c r="L40" s="123"/>
      <c r="M40" s="73"/>
      <c r="N40" s="73"/>
      <c r="O40" s="73"/>
      <c r="P40" s="71"/>
      <c r="Q40" s="10"/>
      <c r="R40" s="79"/>
      <c r="S40" s="123"/>
      <c r="T40" s="73"/>
      <c r="U40" s="73"/>
      <c r="V40" s="73"/>
      <c r="W40" s="71"/>
      <c r="X40" s="10"/>
      <c r="Y40" s="10"/>
      <c r="Z40" s="10"/>
      <c r="AA40" s="10"/>
    </row>
    <row r="41" spans="1:27" ht="80.25" customHeight="1" hidden="1">
      <c r="A41" s="89"/>
      <c r="B41" s="131"/>
      <c r="C41" s="125"/>
      <c r="D41" s="92"/>
      <c r="E41" s="93"/>
      <c r="F41" s="126"/>
      <c r="G41" s="132"/>
      <c r="H41" s="133"/>
      <c r="I41" s="134"/>
      <c r="J41" s="76"/>
      <c r="K41" s="79"/>
      <c r="L41" s="123"/>
      <c r="M41" s="73"/>
      <c r="N41" s="73"/>
      <c r="O41" s="73"/>
      <c r="P41" s="71"/>
      <c r="Q41" s="10"/>
      <c r="R41" s="79"/>
      <c r="S41" s="123"/>
      <c r="T41" s="73"/>
      <c r="U41" s="73"/>
      <c r="V41" s="73"/>
      <c r="W41" s="71"/>
      <c r="X41" s="10"/>
      <c r="Y41" s="10"/>
      <c r="Z41" s="10"/>
      <c r="AA41" s="10"/>
    </row>
    <row r="42" spans="1:27" ht="55.5" customHeight="1" thickBot="1">
      <c r="A42" s="98" t="s">
        <v>51</v>
      </c>
      <c r="B42" s="135" t="s">
        <v>52</v>
      </c>
      <c r="C42" s="100">
        <f>C43</f>
        <v>10</v>
      </c>
      <c r="D42" s="100">
        <f>D43</f>
        <v>8</v>
      </c>
      <c r="E42" s="101"/>
      <c r="F42" s="100">
        <f>F43</f>
        <v>7.87504</v>
      </c>
      <c r="G42" s="102">
        <f t="shared" si="3"/>
        <v>-0.12495999999999974</v>
      </c>
      <c r="H42" s="103">
        <f t="shared" si="4"/>
        <v>98.438</v>
      </c>
      <c r="I42" s="136">
        <f t="shared" si="5"/>
        <v>78.7504</v>
      </c>
      <c r="J42" s="62"/>
      <c r="K42" s="83"/>
      <c r="L42" s="114"/>
      <c r="M42" s="58"/>
      <c r="N42" s="58"/>
      <c r="O42" s="58"/>
      <c r="P42" s="58"/>
      <c r="Q42" s="56"/>
      <c r="R42" s="83"/>
      <c r="S42" s="114"/>
      <c r="T42" s="58"/>
      <c r="U42" s="58"/>
      <c r="V42" s="58"/>
      <c r="W42" s="58"/>
      <c r="X42" s="56"/>
      <c r="Y42" s="56"/>
      <c r="Z42" s="56"/>
      <c r="AA42" s="56"/>
    </row>
    <row r="43" spans="1:27" ht="30.75" customHeight="1" thickBot="1">
      <c r="A43" s="137" t="s">
        <v>53</v>
      </c>
      <c r="B43" s="138" t="s">
        <v>54</v>
      </c>
      <c r="C43" s="139">
        <v>10</v>
      </c>
      <c r="D43" s="140">
        <v>8</v>
      </c>
      <c r="E43" s="141"/>
      <c r="F43" s="142">
        <v>7.87504</v>
      </c>
      <c r="G43" s="95">
        <f t="shared" si="3"/>
        <v>-0.12495999999999974</v>
      </c>
      <c r="H43" s="143">
        <f t="shared" si="4"/>
        <v>98.438</v>
      </c>
      <c r="I43" s="144">
        <f t="shared" si="5"/>
        <v>78.7504</v>
      </c>
      <c r="J43" s="76"/>
      <c r="K43" s="79"/>
      <c r="L43" s="123"/>
      <c r="M43" s="73"/>
      <c r="N43" s="73"/>
      <c r="O43" s="73"/>
      <c r="P43" s="145"/>
      <c r="Q43" s="10"/>
      <c r="R43" s="79"/>
      <c r="S43" s="123"/>
      <c r="T43" s="73"/>
      <c r="U43" s="73"/>
      <c r="V43" s="73"/>
      <c r="W43" s="145"/>
      <c r="X43" s="10"/>
      <c r="Y43" s="10"/>
      <c r="Z43" s="10"/>
      <c r="AA43" s="10"/>
    </row>
    <row r="44" spans="1:27" ht="55.5" customHeight="1" thickBot="1">
      <c r="A44" s="98" t="s">
        <v>55</v>
      </c>
      <c r="B44" s="146" t="s">
        <v>56</v>
      </c>
      <c r="C44" s="147">
        <f>C45+C46</f>
        <v>1800</v>
      </c>
      <c r="D44" s="147">
        <f>D45+D46</f>
        <v>1400</v>
      </c>
      <c r="E44" s="101"/>
      <c r="F44" s="147">
        <f>F45+F46</f>
        <v>715.98003</v>
      </c>
      <c r="G44" s="102">
        <f t="shared" si="3"/>
        <v>-684.01997</v>
      </c>
      <c r="H44" s="103">
        <f t="shared" si="4"/>
        <v>51.14143071428572</v>
      </c>
      <c r="I44" s="136">
        <f t="shared" si="5"/>
        <v>39.77666833333334</v>
      </c>
      <c r="J44" s="56"/>
      <c r="K44" s="83"/>
      <c r="L44" s="118"/>
      <c r="M44" s="58"/>
      <c r="N44" s="58"/>
      <c r="O44" s="58"/>
      <c r="P44" s="58"/>
      <c r="Q44" s="56"/>
      <c r="R44" s="83"/>
      <c r="S44" s="118"/>
      <c r="T44" s="58"/>
      <c r="U44" s="58"/>
      <c r="V44" s="58"/>
      <c r="W44" s="58"/>
      <c r="X44" s="56"/>
      <c r="Y44" s="56"/>
      <c r="Z44" s="56"/>
      <c r="AA44" s="56"/>
    </row>
    <row r="45" spans="1:27" ht="96.75" customHeight="1">
      <c r="A45" s="105" t="s">
        <v>57</v>
      </c>
      <c r="B45" s="148" t="s">
        <v>58</v>
      </c>
      <c r="C45" s="149">
        <v>1100</v>
      </c>
      <c r="D45" s="108">
        <v>900</v>
      </c>
      <c r="E45" s="109"/>
      <c r="F45" s="110">
        <v>561.27227</v>
      </c>
      <c r="G45" s="69">
        <f t="shared" si="3"/>
        <v>-338.72772999999995</v>
      </c>
      <c r="H45" s="111">
        <f t="shared" si="4"/>
        <v>62.36358555555556</v>
      </c>
      <c r="I45" s="88">
        <f t="shared" si="5"/>
        <v>51.02475181818183</v>
      </c>
      <c r="J45" s="76"/>
      <c r="K45" s="79"/>
      <c r="L45" s="77"/>
      <c r="M45" s="73"/>
      <c r="N45" s="73"/>
      <c r="O45" s="73"/>
      <c r="P45" s="71"/>
      <c r="Q45" s="10"/>
      <c r="R45" s="79"/>
      <c r="S45" s="150"/>
      <c r="T45" s="151"/>
      <c r="U45" s="151"/>
      <c r="V45" s="151"/>
      <c r="W45" s="152"/>
      <c r="X45" s="10"/>
      <c r="Y45" s="10"/>
      <c r="Z45" s="10"/>
      <c r="AA45" s="10"/>
    </row>
    <row r="46" spans="1:27" ht="54" customHeight="1" thickBot="1">
      <c r="A46" s="153" t="s">
        <v>59</v>
      </c>
      <c r="B46" s="154" t="s">
        <v>60</v>
      </c>
      <c r="C46" s="155">
        <v>700</v>
      </c>
      <c r="D46" s="92">
        <v>500</v>
      </c>
      <c r="E46" s="93"/>
      <c r="F46" s="126">
        <v>154.70776</v>
      </c>
      <c r="G46" s="95">
        <f t="shared" si="3"/>
        <v>-345.29224</v>
      </c>
      <c r="H46" s="96">
        <f t="shared" si="4"/>
        <v>30.941552</v>
      </c>
      <c r="I46" s="97">
        <f t="shared" si="5"/>
        <v>22.101108571428576</v>
      </c>
      <c r="J46" s="76"/>
      <c r="K46" s="79"/>
      <c r="L46" s="77"/>
      <c r="M46" s="73"/>
      <c r="N46" s="73"/>
      <c r="O46" s="73"/>
      <c r="P46" s="71"/>
      <c r="Q46" s="10"/>
      <c r="R46" s="79"/>
      <c r="S46" s="150"/>
      <c r="T46" s="151"/>
      <c r="U46" s="151"/>
      <c r="V46" s="151"/>
      <c r="W46" s="152"/>
      <c r="X46" s="10"/>
      <c r="Y46" s="10"/>
      <c r="Z46" s="10"/>
      <c r="AA46" s="10"/>
    </row>
    <row r="47" spans="1:27" ht="35.25" customHeight="1" thickBot="1">
      <c r="A47" s="98" t="s">
        <v>61</v>
      </c>
      <c r="B47" s="156" t="s">
        <v>62</v>
      </c>
      <c r="C47" s="157">
        <f>C48</f>
        <v>300</v>
      </c>
      <c r="D47" s="157">
        <f>D48</f>
        <v>230</v>
      </c>
      <c r="E47" s="101"/>
      <c r="F47" s="158">
        <f>F48</f>
        <v>108.58166</v>
      </c>
      <c r="G47" s="102">
        <f t="shared" si="3"/>
        <v>-121.41834</v>
      </c>
      <c r="H47" s="103">
        <f t="shared" si="4"/>
        <v>47.20941739130435</v>
      </c>
      <c r="I47" s="136">
        <f t="shared" si="5"/>
        <v>36.19388666666667</v>
      </c>
      <c r="J47" s="62"/>
      <c r="K47" s="83"/>
      <c r="L47" s="84"/>
      <c r="M47" s="58"/>
      <c r="N47" s="58"/>
      <c r="O47" s="58"/>
      <c r="P47" s="58"/>
      <c r="Q47" s="56"/>
      <c r="R47" s="83"/>
      <c r="S47" s="84"/>
      <c r="T47" s="58"/>
      <c r="U47" s="58"/>
      <c r="V47" s="58"/>
      <c r="W47" s="58"/>
      <c r="X47" s="56"/>
      <c r="Y47" s="56"/>
      <c r="Z47" s="56"/>
      <c r="AA47" s="56"/>
    </row>
    <row r="48" spans="1:27" ht="50.25" customHeight="1" thickBot="1">
      <c r="A48" s="137" t="s">
        <v>63</v>
      </c>
      <c r="B48" s="159" t="s">
        <v>64</v>
      </c>
      <c r="C48" s="160">
        <v>300</v>
      </c>
      <c r="D48" s="140">
        <v>230</v>
      </c>
      <c r="E48" s="141"/>
      <c r="F48" s="142">
        <v>108.58166</v>
      </c>
      <c r="G48" s="95">
        <f t="shared" si="3"/>
        <v>-121.41834</v>
      </c>
      <c r="H48" s="143">
        <f t="shared" si="4"/>
        <v>47.20941739130435</v>
      </c>
      <c r="I48" s="130">
        <f t="shared" si="5"/>
        <v>36.19388666666667</v>
      </c>
      <c r="J48" s="76"/>
      <c r="K48" s="79"/>
      <c r="L48" s="77"/>
      <c r="M48" s="73"/>
      <c r="N48" s="73"/>
      <c r="O48" s="73"/>
      <c r="P48" s="71"/>
      <c r="Q48" s="10"/>
      <c r="R48" s="79"/>
      <c r="S48" s="77"/>
      <c r="T48" s="73"/>
      <c r="U48" s="73"/>
      <c r="V48" s="73"/>
      <c r="W48" s="71"/>
      <c r="X48" s="10"/>
      <c r="Y48" s="10"/>
      <c r="Z48" s="10"/>
      <c r="AA48" s="10"/>
    </row>
    <row r="49" spans="1:27" ht="19.5" thickBot="1">
      <c r="A49" s="161" t="s">
        <v>65</v>
      </c>
      <c r="B49" s="162" t="s">
        <v>66</v>
      </c>
      <c r="C49" s="163">
        <f>SUM(C50:C58)</f>
        <v>54992.201850000005</v>
      </c>
      <c r="D49" s="163">
        <f>SUM(D50:D58)</f>
        <v>45315.80185</v>
      </c>
      <c r="E49" s="163">
        <f>SUM(E50:E58)</f>
        <v>9062.2</v>
      </c>
      <c r="F49" s="163">
        <f>SUM(F50:F58)</f>
        <v>45270.80185</v>
      </c>
      <c r="G49" s="102">
        <f>D49-F49</f>
        <v>45</v>
      </c>
      <c r="H49" s="103">
        <f>F49/D49*100</f>
        <v>99.90069689123243</v>
      </c>
      <c r="I49" s="104">
        <f>F49/C49*100</f>
        <v>82.32222083684397</v>
      </c>
      <c r="J49" s="164"/>
      <c r="K49" s="165"/>
      <c r="L49" s="37"/>
      <c r="M49" s="166"/>
      <c r="N49" s="166"/>
      <c r="O49" s="166"/>
      <c r="P49" s="167"/>
      <c r="Q49" s="40"/>
      <c r="R49" s="165"/>
      <c r="S49" s="37"/>
      <c r="T49" s="166"/>
      <c r="U49" s="166"/>
      <c r="V49" s="166"/>
      <c r="W49" s="167"/>
      <c r="X49" s="40"/>
      <c r="Y49" s="40"/>
      <c r="Z49" s="40"/>
      <c r="AA49" s="40"/>
    </row>
    <row r="50" spans="1:27" ht="34.5" customHeight="1">
      <c r="A50" s="168" t="s">
        <v>67</v>
      </c>
      <c r="B50" s="169" t="s">
        <v>68</v>
      </c>
      <c r="C50" s="170">
        <v>40902.4</v>
      </c>
      <c r="D50" s="108">
        <v>31226</v>
      </c>
      <c r="E50" s="171"/>
      <c r="F50" s="172">
        <v>31226</v>
      </c>
      <c r="G50" s="69"/>
      <c r="H50" s="111">
        <f>F50/D50*100</f>
        <v>100</v>
      </c>
      <c r="I50" s="173">
        <f>F50/C50*100</f>
        <v>76.34270849632296</v>
      </c>
      <c r="J50" s="10"/>
      <c r="K50" s="174"/>
      <c r="L50" s="175"/>
      <c r="M50" s="73"/>
      <c r="N50" s="73"/>
      <c r="O50" s="73"/>
      <c r="P50" s="71"/>
      <c r="Q50" s="10"/>
      <c r="R50" s="174"/>
      <c r="S50" s="175"/>
      <c r="T50" s="73"/>
      <c r="U50" s="73"/>
      <c r="V50" s="73"/>
      <c r="W50" s="71"/>
      <c r="X50" s="10"/>
      <c r="Y50" s="10"/>
      <c r="Z50" s="10"/>
      <c r="AA50" s="10"/>
    </row>
    <row r="51" spans="1:27" ht="51.75" customHeight="1" hidden="1">
      <c r="A51" s="176"/>
      <c r="B51" s="177"/>
      <c r="C51" s="178"/>
      <c r="D51" s="179"/>
      <c r="E51" s="180"/>
      <c r="F51" s="181"/>
      <c r="G51" s="69"/>
      <c r="H51" s="61"/>
      <c r="I51" s="70"/>
      <c r="J51" s="10"/>
      <c r="K51" s="174"/>
      <c r="L51" s="175"/>
      <c r="M51" s="73"/>
      <c r="N51" s="73"/>
      <c r="O51" s="73"/>
      <c r="P51" s="71"/>
      <c r="Q51" s="10"/>
      <c r="R51" s="174"/>
      <c r="S51" s="175"/>
      <c r="T51" s="73"/>
      <c r="U51" s="73"/>
      <c r="V51" s="73"/>
      <c r="W51" s="71"/>
      <c r="X51" s="10"/>
      <c r="Y51" s="10"/>
      <c r="Z51" s="10"/>
      <c r="AA51" s="10"/>
    </row>
    <row r="52" spans="1:27" ht="34.5" customHeight="1">
      <c r="A52" s="182" t="s">
        <v>69</v>
      </c>
      <c r="B52" s="183" t="s">
        <v>70</v>
      </c>
      <c r="C52" s="178">
        <f>2972.9+3294.5</f>
        <v>6267.4</v>
      </c>
      <c r="D52" s="178">
        <v>6267.4</v>
      </c>
      <c r="E52" s="178">
        <v>2972.9</v>
      </c>
      <c r="F52" s="178">
        <v>6267.4</v>
      </c>
      <c r="G52" s="69"/>
      <c r="H52" s="61"/>
      <c r="I52" s="70"/>
      <c r="J52" s="10"/>
      <c r="K52" s="174"/>
      <c r="L52" s="175"/>
      <c r="M52" s="73"/>
      <c r="N52" s="73"/>
      <c r="O52" s="73"/>
      <c r="P52" s="71"/>
      <c r="Q52" s="10"/>
      <c r="R52" s="174"/>
      <c r="S52" s="175"/>
      <c r="T52" s="73"/>
      <c r="U52" s="73"/>
      <c r="V52" s="73"/>
      <c r="W52" s="71"/>
      <c r="X52" s="10"/>
      <c r="Y52" s="10"/>
      <c r="Z52" s="10"/>
      <c r="AA52" s="10"/>
    </row>
    <row r="53" spans="1:27" ht="27" customHeight="1">
      <c r="A53" s="182" t="s">
        <v>71</v>
      </c>
      <c r="B53" s="184" t="s">
        <v>72</v>
      </c>
      <c r="C53" s="178">
        <v>712.34</v>
      </c>
      <c r="D53" s="178">
        <v>712.34</v>
      </c>
      <c r="E53" s="178">
        <v>500</v>
      </c>
      <c r="F53" s="178">
        <v>712.34</v>
      </c>
      <c r="G53" s="69"/>
      <c r="H53" s="61"/>
      <c r="I53" s="70"/>
      <c r="J53" s="10"/>
      <c r="K53" s="174"/>
      <c r="L53" s="175"/>
      <c r="M53" s="73"/>
      <c r="N53" s="73"/>
      <c r="O53" s="73"/>
      <c r="P53" s="71"/>
      <c r="Q53" s="10"/>
      <c r="R53" s="174"/>
      <c r="S53" s="175"/>
      <c r="T53" s="73"/>
      <c r="U53" s="73"/>
      <c r="V53" s="73"/>
      <c r="W53" s="71"/>
      <c r="X53" s="10"/>
      <c r="Y53" s="10"/>
      <c r="Z53" s="10"/>
      <c r="AA53" s="10"/>
    </row>
    <row r="54" spans="1:27" ht="60" customHeight="1">
      <c r="A54" s="176" t="s">
        <v>73</v>
      </c>
      <c r="B54" s="177" t="s">
        <v>74</v>
      </c>
      <c r="C54" s="178">
        <v>5589.3</v>
      </c>
      <c r="D54" s="178">
        <v>5589.3</v>
      </c>
      <c r="E54" s="178">
        <v>5589.3</v>
      </c>
      <c r="F54" s="178">
        <v>5589.3</v>
      </c>
      <c r="G54" s="69">
        <f aca="true" t="shared" si="6" ref="G54:G62">F54-D54</f>
        <v>0</v>
      </c>
      <c r="H54" s="61">
        <f>F54/D54*100</f>
        <v>100</v>
      </c>
      <c r="I54" s="70">
        <f>F54/C54*100</f>
        <v>100</v>
      </c>
      <c r="J54" s="10"/>
      <c r="K54" s="174"/>
      <c r="L54" s="175"/>
      <c r="M54" s="73"/>
      <c r="N54" s="73"/>
      <c r="O54" s="73"/>
      <c r="P54" s="71"/>
      <c r="Q54" s="10"/>
      <c r="R54" s="174"/>
      <c r="S54" s="175"/>
      <c r="T54" s="73"/>
      <c r="U54" s="73"/>
      <c r="V54" s="73"/>
      <c r="W54" s="71"/>
      <c r="X54" s="10"/>
      <c r="Y54" s="10"/>
      <c r="Z54" s="10"/>
      <c r="AA54" s="10"/>
    </row>
    <row r="55" spans="1:27" ht="48" customHeight="1" hidden="1">
      <c r="A55" s="185"/>
      <c r="B55" s="186"/>
      <c r="C55" s="187"/>
      <c r="D55" s="188"/>
      <c r="E55" s="189"/>
      <c r="F55" s="189"/>
      <c r="G55" s="190"/>
      <c r="H55" s="191"/>
      <c r="I55" s="192"/>
      <c r="J55" s="10"/>
      <c r="K55" s="174"/>
      <c r="L55" s="175"/>
      <c r="M55" s="73"/>
      <c r="N55" s="73"/>
      <c r="O55" s="73"/>
      <c r="P55" s="71"/>
      <c r="Q55" s="10"/>
      <c r="R55" s="174"/>
      <c r="S55" s="175"/>
      <c r="T55" s="73"/>
      <c r="U55" s="73"/>
      <c r="V55" s="73"/>
      <c r="W55" s="71"/>
      <c r="X55" s="10"/>
      <c r="Y55" s="10"/>
      <c r="Z55" s="10"/>
      <c r="AA55" s="10"/>
    </row>
    <row r="56" spans="1:27" ht="38.25" customHeight="1" hidden="1">
      <c r="A56" s="193"/>
      <c r="B56" s="194"/>
      <c r="C56" s="195"/>
      <c r="D56" s="196"/>
      <c r="E56" s="197"/>
      <c r="F56" s="198"/>
      <c r="G56" s="26"/>
      <c r="H56" s="199"/>
      <c r="I56" s="200"/>
      <c r="J56" s="10"/>
      <c r="K56" s="174"/>
      <c r="L56" s="175"/>
      <c r="M56" s="73"/>
      <c r="N56" s="73"/>
      <c r="O56" s="73"/>
      <c r="P56" s="71"/>
      <c r="Q56" s="10"/>
      <c r="R56" s="174"/>
      <c r="S56" s="175"/>
      <c r="T56" s="73"/>
      <c r="U56" s="73"/>
      <c r="V56" s="73"/>
      <c r="W56" s="71"/>
      <c r="X56" s="10"/>
      <c r="Y56" s="10"/>
      <c r="Z56" s="10"/>
      <c r="AA56" s="10"/>
    </row>
    <row r="57" spans="1:27" ht="63" customHeight="1" hidden="1">
      <c r="A57" s="201"/>
      <c r="B57" s="202"/>
      <c r="C57" s="203"/>
      <c r="D57" s="204"/>
      <c r="E57" s="205"/>
      <c r="F57" s="206"/>
      <c r="G57" s="132"/>
      <c r="H57" s="133"/>
      <c r="I57" s="207"/>
      <c r="J57" s="21"/>
      <c r="K57" s="21"/>
      <c r="L57" s="208"/>
      <c r="M57" s="151"/>
      <c r="N57" s="151"/>
      <c r="O57" s="73"/>
      <c r="P57" s="71"/>
      <c r="Q57" s="10"/>
      <c r="R57" s="21"/>
      <c r="S57" s="208"/>
      <c r="T57" s="151"/>
      <c r="U57" s="151"/>
      <c r="V57" s="73"/>
      <c r="W57" s="71"/>
      <c r="X57" s="10"/>
      <c r="Y57" s="10"/>
      <c r="Z57" s="10"/>
      <c r="AA57" s="10"/>
    </row>
    <row r="58" spans="1:27" ht="35.25" customHeight="1" thickBot="1">
      <c r="A58" s="209" t="s">
        <v>75</v>
      </c>
      <c r="B58" s="210" t="s">
        <v>76</v>
      </c>
      <c r="C58" s="191">
        <v>1520.76185</v>
      </c>
      <c r="D58" s="211">
        <v>1520.76185</v>
      </c>
      <c r="E58" s="189"/>
      <c r="F58" s="189">
        <v>1475.76185</v>
      </c>
      <c r="G58" s="69">
        <f>F58-D58</f>
        <v>-45</v>
      </c>
      <c r="H58" s="61">
        <f>F58/D58*100</f>
        <v>97.04095680727394</v>
      </c>
      <c r="I58" s="70">
        <f>F58/C58*100</f>
        <v>97.04095680727394</v>
      </c>
      <c r="J58" s="21"/>
      <c r="K58" s="21"/>
      <c r="L58" s="208"/>
      <c r="M58" s="151"/>
      <c r="N58" s="151"/>
      <c r="O58" s="73"/>
      <c r="P58" s="71"/>
      <c r="Q58" s="10"/>
      <c r="R58" s="21"/>
      <c r="S58" s="208"/>
      <c r="T58" s="151"/>
      <c r="U58" s="151"/>
      <c r="V58" s="73"/>
      <c r="W58" s="71"/>
      <c r="X58" s="10"/>
      <c r="Y58" s="10"/>
      <c r="Z58" s="10"/>
      <c r="AA58" s="10"/>
    </row>
    <row r="59" spans="1:27" ht="40.5" customHeight="1">
      <c r="A59" s="212" t="s">
        <v>77</v>
      </c>
      <c r="B59" s="213" t="s">
        <v>78</v>
      </c>
      <c r="C59" s="214">
        <f>C60+C61+C62</f>
        <v>1050.57744</v>
      </c>
      <c r="D59" s="214">
        <f>D60+D61+D62</f>
        <v>990.57744</v>
      </c>
      <c r="E59" s="215">
        <f>E60+E61+E62</f>
        <v>0</v>
      </c>
      <c r="F59" s="216">
        <f>F60+F61+F62</f>
        <v>796.00244</v>
      </c>
      <c r="G59" s="132">
        <f t="shared" si="6"/>
        <v>-194.57500000000005</v>
      </c>
      <c r="H59" s="217">
        <f>F59/D59*100</f>
        <v>80.35741657916215</v>
      </c>
      <c r="I59" s="218">
        <f>F59/C59*100</f>
        <v>75.76808807164181</v>
      </c>
      <c r="J59" s="219"/>
      <c r="K59" s="220"/>
      <c r="L59" s="221"/>
      <c r="M59" s="222"/>
      <c r="N59" s="222"/>
      <c r="O59" s="222"/>
      <c r="P59" s="167"/>
      <c r="Q59" s="223"/>
      <c r="R59" s="220"/>
      <c r="S59" s="221"/>
      <c r="T59" s="222"/>
      <c r="U59" s="222"/>
      <c r="V59" s="222"/>
      <c r="W59" s="167"/>
      <c r="X59" s="223"/>
      <c r="Y59" s="223"/>
      <c r="Z59" s="223"/>
      <c r="AA59" s="223"/>
    </row>
    <row r="60" spans="1:27" ht="50.25" customHeight="1">
      <c r="A60" s="224" t="s">
        <v>79</v>
      </c>
      <c r="B60" s="225" t="s">
        <v>80</v>
      </c>
      <c r="C60" s="75">
        <v>50</v>
      </c>
      <c r="D60" s="226">
        <v>45</v>
      </c>
      <c r="E60" s="227"/>
      <c r="F60" s="228">
        <v>15.425</v>
      </c>
      <c r="G60" s="50">
        <f t="shared" si="6"/>
        <v>-29.575</v>
      </c>
      <c r="H60" s="61">
        <f>F60/D60*100</f>
        <v>34.27777777777778</v>
      </c>
      <c r="I60" s="229">
        <f>F60/C60*100</f>
        <v>30.85</v>
      </c>
      <c r="J60" s="219"/>
      <c r="K60" s="174"/>
      <c r="L60" s="77"/>
      <c r="M60" s="230"/>
      <c r="N60" s="230"/>
      <c r="O60" s="230"/>
      <c r="P60" s="231"/>
      <c r="Q60" s="223"/>
      <c r="R60" s="174"/>
      <c r="S60" s="77"/>
      <c r="T60" s="230"/>
      <c r="U60" s="230"/>
      <c r="V60" s="230"/>
      <c r="W60" s="231"/>
      <c r="X60" s="223"/>
      <c r="Y60" s="223"/>
      <c r="Z60" s="223"/>
      <c r="AA60" s="223"/>
    </row>
    <row r="61" spans="1:27" ht="57" customHeight="1">
      <c r="A61" s="232" t="s">
        <v>81</v>
      </c>
      <c r="B61" s="225" t="s">
        <v>82</v>
      </c>
      <c r="C61" s="75">
        <v>750.57744</v>
      </c>
      <c r="D61" s="75">
        <v>750.57744</v>
      </c>
      <c r="E61" s="227"/>
      <c r="F61" s="233">
        <v>750.57744</v>
      </c>
      <c r="G61" s="50">
        <f t="shared" si="6"/>
        <v>0</v>
      </c>
      <c r="H61" s="61">
        <f>F61/D61*100</f>
        <v>100</v>
      </c>
      <c r="I61" s="229">
        <f>F61/C61*100</f>
        <v>100</v>
      </c>
      <c r="J61" s="10"/>
      <c r="K61" s="10"/>
      <c r="L61" s="77"/>
      <c r="M61" s="230"/>
      <c r="N61" s="230"/>
      <c r="O61" s="230"/>
      <c r="P61" s="231"/>
      <c r="Q61" s="10"/>
      <c r="R61" s="10"/>
      <c r="S61" s="77"/>
      <c r="T61" s="230"/>
      <c r="U61" s="230"/>
      <c r="V61" s="230"/>
      <c r="W61" s="231"/>
      <c r="X61" s="10"/>
      <c r="Y61" s="10"/>
      <c r="Z61" s="10"/>
      <c r="AA61" s="10"/>
    </row>
    <row r="62" spans="1:27" ht="45.75" customHeight="1">
      <c r="A62" s="232" t="s">
        <v>83</v>
      </c>
      <c r="B62" s="225" t="s">
        <v>84</v>
      </c>
      <c r="C62" s="75">
        <v>250</v>
      </c>
      <c r="D62" s="75">
        <v>195</v>
      </c>
      <c r="E62" s="227"/>
      <c r="F62" s="233">
        <v>30</v>
      </c>
      <c r="G62" s="50">
        <f t="shared" si="6"/>
        <v>-165</v>
      </c>
      <c r="H62" s="61">
        <f>F62/D62*100</f>
        <v>15.384615384615385</v>
      </c>
      <c r="I62" s="229">
        <f>F62/C62*100</f>
        <v>12</v>
      </c>
      <c r="J62" s="10"/>
      <c r="K62" s="10"/>
      <c r="L62" s="77"/>
      <c r="M62" s="230"/>
      <c r="N62" s="230"/>
      <c r="O62" s="230"/>
      <c r="P62" s="231"/>
      <c r="Q62" s="10"/>
      <c r="R62" s="10"/>
      <c r="S62" s="77"/>
      <c r="T62" s="230"/>
      <c r="U62" s="230"/>
      <c r="V62" s="230"/>
      <c r="W62" s="231"/>
      <c r="X62" s="10"/>
      <c r="Y62" s="10"/>
      <c r="Z62" s="10"/>
      <c r="AA62" s="10"/>
    </row>
    <row r="63" spans="1:27" ht="21" customHeight="1">
      <c r="A63" s="234" t="s">
        <v>85</v>
      </c>
      <c r="B63" s="235" t="s">
        <v>86</v>
      </c>
      <c r="C63" s="236"/>
      <c r="D63" s="236"/>
      <c r="E63" s="237"/>
      <c r="F63" s="238"/>
      <c r="G63" s="26"/>
      <c r="H63" s="199"/>
      <c r="I63" s="34"/>
      <c r="J63" s="62"/>
      <c r="K63" s="56"/>
      <c r="L63" s="23"/>
      <c r="M63" s="239"/>
      <c r="N63" s="239"/>
      <c r="O63" s="239"/>
      <c r="P63" s="71"/>
      <c r="Q63" s="62"/>
      <c r="R63" s="56"/>
      <c r="S63" s="23"/>
      <c r="T63" s="239"/>
      <c r="U63" s="239"/>
      <c r="V63" s="239"/>
      <c r="W63" s="71"/>
      <c r="X63" s="56"/>
      <c r="Y63" s="56"/>
      <c r="Z63" s="56"/>
      <c r="AA63" s="56"/>
    </row>
    <row r="64" spans="1:27" ht="16.5" thickBot="1">
      <c r="A64" s="240" t="s">
        <v>87</v>
      </c>
      <c r="B64" s="241" t="s">
        <v>88</v>
      </c>
      <c r="C64" s="242"/>
      <c r="D64" s="243"/>
      <c r="E64" s="244"/>
      <c r="F64" s="245"/>
      <c r="G64" s="246"/>
      <c r="H64" s="27"/>
      <c r="I64" s="247"/>
      <c r="J64" s="10"/>
      <c r="K64" s="248"/>
      <c r="L64" s="9"/>
      <c r="M64" s="58"/>
      <c r="N64" s="58"/>
      <c r="O64" s="58"/>
      <c r="P64" s="58"/>
      <c r="Q64" s="10"/>
      <c r="R64" s="248"/>
      <c r="S64" s="9"/>
      <c r="T64" s="58"/>
      <c r="U64" s="58"/>
      <c r="V64" s="58"/>
      <c r="W64" s="58"/>
      <c r="X64" s="10"/>
      <c r="Y64" s="10"/>
      <c r="Z64" s="10"/>
      <c r="AA64" s="10"/>
    </row>
    <row r="65" spans="1:27" ht="21" thickBot="1">
      <c r="A65" s="377" t="s">
        <v>89</v>
      </c>
      <c r="B65" s="378"/>
      <c r="C65" s="378"/>
      <c r="D65" s="378"/>
      <c r="E65" s="378"/>
      <c r="F65" s="378"/>
      <c r="G65" s="378"/>
      <c r="H65" s="378"/>
      <c r="I65" s="378"/>
      <c r="J65" s="249"/>
      <c r="K65" s="174"/>
      <c r="L65" s="10"/>
      <c r="M65" s="73"/>
      <c r="N65" s="73"/>
      <c r="O65" s="73"/>
      <c r="P65" s="145"/>
      <c r="Q65" s="10"/>
      <c r="R65" s="174"/>
      <c r="S65" s="10"/>
      <c r="T65" s="73"/>
      <c r="U65" s="73"/>
      <c r="V65" s="73"/>
      <c r="W65" s="145"/>
      <c r="X65" s="7"/>
      <c r="Y65" s="7"/>
      <c r="Z65" s="7"/>
      <c r="AA65" s="7"/>
    </row>
    <row r="66" spans="1:27" ht="18.75">
      <c r="A66" s="250"/>
      <c r="B66" s="251" t="s">
        <v>90</v>
      </c>
      <c r="C66" s="252">
        <f>C68+C78+C80+C84+C95+C101</f>
        <v>77347.20000000001</v>
      </c>
      <c r="D66" s="252">
        <f>D68+D78+D80+D84+D95+D101</f>
        <v>65554.70000000001</v>
      </c>
      <c r="E66" s="253"/>
      <c r="F66" s="254">
        <f>F68+F78+F80+F84+F95+F101</f>
        <v>56999.700000000004</v>
      </c>
      <c r="G66" s="26">
        <f>F66-D66</f>
        <v>-8555.000000000007</v>
      </c>
      <c r="H66" s="27">
        <f>F66/D66*100</f>
        <v>86.9498296842179</v>
      </c>
      <c r="I66" s="34">
        <f>F66/C66*100</f>
        <v>73.69329465061438</v>
      </c>
      <c r="J66" s="10"/>
      <c r="K66" s="56"/>
      <c r="L66" s="56"/>
      <c r="M66" s="239"/>
      <c r="N66" s="255"/>
      <c r="O66" s="255"/>
      <c r="P66" s="71"/>
      <c r="Q66" s="10"/>
      <c r="R66" s="56"/>
      <c r="S66" s="56"/>
      <c r="T66" s="239"/>
      <c r="U66" s="255"/>
      <c r="V66" s="255"/>
      <c r="W66" s="71"/>
      <c r="X66" s="7"/>
      <c r="Y66" s="7"/>
      <c r="Z66" s="7"/>
      <c r="AA66" s="7"/>
    </row>
    <row r="67" spans="1:27" ht="15.75" hidden="1">
      <c r="A67" s="256"/>
      <c r="B67" s="257" t="s">
        <v>91</v>
      </c>
      <c r="C67" s="258"/>
      <c r="D67" s="259"/>
      <c r="E67" s="260"/>
      <c r="F67" s="261"/>
      <c r="G67" s="262"/>
      <c r="H67" s="263"/>
      <c r="I67" s="264"/>
      <c r="J67" s="7"/>
      <c r="K67" s="10"/>
      <c r="L67" s="10"/>
      <c r="M67" s="10"/>
      <c r="N67" s="53"/>
      <c r="O67" s="10"/>
      <c r="P67" s="10"/>
      <c r="Q67" s="10"/>
      <c r="R67" s="53"/>
      <c r="S67" s="10"/>
      <c r="T67" s="10"/>
      <c r="U67" s="10"/>
      <c r="V67" s="10"/>
      <c r="W67" s="10"/>
      <c r="X67" s="7"/>
      <c r="Y67" s="7"/>
      <c r="Z67" s="7"/>
      <c r="AA67" s="7"/>
    </row>
    <row r="68" spans="1:27" ht="19.5">
      <c r="A68" s="265" t="s">
        <v>92</v>
      </c>
      <c r="B68" s="266" t="s">
        <v>93</v>
      </c>
      <c r="C68" s="267">
        <f>C69+C70+C71+C74+C76+C77</f>
        <v>24565</v>
      </c>
      <c r="D68" s="267">
        <f>D69+D70+D71+D74+D76+D77</f>
        <v>20326</v>
      </c>
      <c r="E68" s="268"/>
      <c r="F68" s="267">
        <f>F69+F70+F71+F74+F76+F77</f>
        <v>19646.200000000004</v>
      </c>
      <c r="G68" s="26">
        <f>F68-D68</f>
        <v>-679.7999999999956</v>
      </c>
      <c r="H68" s="27">
        <f>F68/D68*100</f>
        <v>96.65551510380796</v>
      </c>
      <c r="I68" s="34">
        <f>F68/C68*100</f>
        <v>79.97638917158561</v>
      </c>
      <c r="J68" s="7"/>
      <c r="K68" s="10"/>
      <c r="L68" s="10"/>
      <c r="M68" s="10"/>
      <c r="N68" s="53"/>
      <c r="O68" s="10"/>
      <c r="P68" s="10"/>
      <c r="Q68" s="10"/>
      <c r="R68" s="53"/>
      <c r="S68" s="10"/>
      <c r="T68" s="10"/>
      <c r="U68" s="10"/>
      <c r="V68" s="10"/>
      <c r="W68" s="10"/>
      <c r="X68" s="7"/>
      <c r="Y68" s="7"/>
      <c r="Z68" s="7"/>
      <c r="AA68" s="7"/>
    </row>
    <row r="69" spans="1:27" ht="26.25" customHeight="1">
      <c r="A69" s="269" t="s">
        <v>94</v>
      </c>
      <c r="B69" s="270" t="s">
        <v>95</v>
      </c>
      <c r="C69" s="271">
        <v>1109</v>
      </c>
      <c r="D69" s="272">
        <v>885</v>
      </c>
      <c r="E69" s="273"/>
      <c r="F69" s="274">
        <v>845.9</v>
      </c>
      <c r="G69" s="69">
        <f>F69-D69</f>
        <v>-39.10000000000002</v>
      </c>
      <c r="H69" s="61">
        <f aca="true" t="shared" si="7" ref="H69:H78">F69/D69*100</f>
        <v>95.5819209039548</v>
      </c>
      <c r="I69" s="88">
        <f>F69/C69*100</f>
        <v>76.27592425608655</v>
      </c>
      <c r="J69" s="7"/>
      <c r="K69" s="10"/>
      <c r="L69" s="10"/>
      <c r="M69" s="10"/>
      <c r="N69" s="53"/>
      <c r="O69" s="10"/>
      <c r="P69" s="10"/>
      <c r="Q69" s="10"/>
      <c r="R69" s="53"/>
      <c r="S69" s="10"/>
      <c r="T69" s="10"/>
      <c r="U69" s="10"/>
      <c r="V69" s="10"/>
      <c r="W69" s="10"/>
      <c r="X69" s="7"/>
      <c r="Y69" s="7"/>
      <c r="Z69" s="7"/>
      <c r="AA69" s="7"/>
    </row>
    <row r="70" spans="1:27" ht="42" customHeight="1">
      <c r="A70" s="269" t="s">
        <v>96</v>
      </c>
      <c r="B70" s="270" t="s">
        <v>97</v>
      </c>
      <c r="C70" s="275">
        <v>21768</v>
      </c>
      <c r="D70" s="276">
        <v>17818</v>
      </c>
      <c r="E70" s="277"/>
      <c r="F70" s="274">
        <v>17301.4</v>
      </c>
      <c r="G70" s="69">
        <f aca="true" t="shared" si="8" ref="G70:G78">F70-D70</f>
        <v>-516.5999999999985</v>
      </c>
      <c r="H70" s="61">
        <f t="shared" si="7"/>
        <v>97.1006847008643</v>
      </c>
      <c r="I70" s="88">
        <f aca="true" t="shared" si="9" ref="I70:I78">F70/C70*100</f>
        <v>79.48088937890482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8.75">
      <c r="A71" s="269" t="s">
        <v>98</v>
      </c>
      <c r="B71" s="270" t="s">
        <v>99</v>
      </c>
      <c r="C71" s="275"/>
      <c r="D71" s="276"/>
      <c r="E71" s="277"/>
      <c r="F71" s="274"/>
      <c r="G71" s="69"/>
      <c r="H71" s="61"/>
      <c r="I71" s="8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8.75" hidden="1">
      <c r="A72" s="278"/>
      <c r="B72" s="270"/>
      <c r="C72" s="275"/>
      <c r="D72" s="276"/>
      <c r="E72" s="277"/>
      <c r="F72" s="274"/>
      <c r="G72" s="69">
        <f t="shared" si="8"/>
        <v>0</v>
      </c>
      <c r="H72" s="61" t="e">
        <f t="shared" si="7"/>
        <v>#DIV/0!</v>
      </c>
      <c r="I72" s="88" t="e">
        <f t="shared" si="9"/>
        <v>#DIV/0!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54.75" customHeight="1" hidden="1">
      <c r="A73" s="269"/>
      <c r="B73" s="279"/>
      <c r="C73" s="275"/>
      <c r="D73" s="276"/>
      <c r="E73" s="277"/>
      <c r="F73" s="274"/>
      <c r="G73" s="69">
        <f t="shared" si="8"/>
        <v>0</v>
      </c>
      <c r="H73" s="61" t="e">
        <f t="shared" si="7"/>
        <v>#DIV/0!</v>
      </c>
      <c r="I73" s="88" t="e">
        <f t="shared" si="9"/>
        <v>#DIV/0!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35.25" customHeight="1" hidden="1">
      <c r="A74" s="269"/>
      <c r="B74" s="279"/>
      <c r="C74" s="275"/>
      <c r="D74" s="276"/>
      <c r="E74" s="277"/>
      <c r="F74" s="274"/>
      <c r="G74" s="69"/>
      <c r="H74" s="61"/>
      <c r="I74" s="88"/>
      <c r="J74" s="1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77.25" customHeight="1" hidden="1">
      <c r="A75" s="280"/>
      <c r="B75" s="281"/>
      <c r="C75" s="282"/>
      <c r="D75" s="283"/>
      <c r="E75" s="284"/>
      <c r="F75" s="285"/>
      <c r="G75" s="286"/>
      <c r="H75" s="287"/>
      <c r="I75" s="288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41.25" customHeight="1">
      <c r="A76" s="269" t="s">
        <v>100</v>
      </c>
      <c r="B76" s="289" t="s">
        <v>101</v>
      </c>
      <c r="C76" s="290">
        <v>920</v>
      </c>
      <c r="D76" s="291">
        <v>905</v>
      </c>
      <c r="E76" s="292"/>
      <c r="F76" s="293">
        <v>780.9</v>
      </c>
      <c r="G76" s="69">
        <f>F76-D76</f>
        <v>-124.10000000000002</v>
      </c>
      <c r="H76" s="61">
        <f>F76/D76*100</f>
        <v>86.28729281767956</v>
      </c>
      <c r="I76" s="88">
        <f>F76/C76*100</f>
        <v>84.88043478260869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30" customHeight="1" thickBot="1">
      <c r="A77" s="269" t="s">
        <v>102</v>
      </c>
      <c r="B77" s="279" t="s">
        <v>103</v>
      </c>
      <c r="C77" s="275">
        <v>768</v>
      </c>
      <c r="D77" s="276">
        <v>718</v>
      </c>
      <c r="E77" s="277"/>
      <c r="F77" s="274">
        <v>718</v>
      </c>
      <c r="G77" s="69">
        <f>F77-D77</f>
        <v>0</v>
      </c>
      <c r="H77" s="61">
        <f>F77/D77*100</f>
        <v>100</v>
      </c>
      <c r="I77" s="88">
        <f>F77/C77*100</f>
        <v>93.48958333333334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42.75" customHeight="1" thickBot="1">
      <c r="A78" s="294" t="s">
        <v>104</v>
      </c>
      <c r="B78" s="295" t="s">
        <v>105</v>
      </c>
      <c r="C78" s="296">
        <f>C79</f>
        <v>71</v>
      </c>
      <c r="D78" s="296">
        <f>D79</f>
        <v>69</v>
      </c>
      <c r="E78" s="297"/>
      <c r="F78" s="296">
        <f>F79</f>
        <v>68.1</v>
      </c>
      <c r="G78" s="102">
        <f t="shared" si="8"/>
        <v>-0.9000000000000057</v>
      </c>
      <c r="H78" s="103">
        <f t="shared" si="7"/>
        <v>98.69565217391305</v>
      </c>
      <c r="I78" s="136">
        <f t="shared" si="9"/>
        <v>95.91549295774648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62.25" customHeight="1" thickBot="1">
      <c r="A79" s="298" t="s">
        <v>106</v>
      </c>
      <c r="B79" s="299" t="s">
        <v>107</v>
      </c>
      <c r="C79" s="300">
        <v>71</v>
      </c>
      <c r="D79" s="301">
        <v>69</v>
      </c>
      <c r="E79" s="292"/>
      <c r="F79" s="302">
        <v>68.1</v>
      </c>
      <c r="G79" s="69">
        <f>F79-D79</f>
        <v>-0.9000000000000057</v>
      </c>
      <c r="H79" s="111">
        <f>F79/D79*100</f>
        <v>98.69565217391305</v>
      </c>
      <c r="I79" s="88">
        <f>F79/C79*100</f>
        <v>95.91549295774648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25.5" customHeight="1" thickBot="1">
      <c r="A80" s="294" t="s">
        <v>108</v>
      </c>
      <c r="B80" s="303" t="s">
        <v>109</v>
      </c>
      <c r="C80" s="304">
        <f>C81+C82+C83</f>
        <v>6259.8</v>
      </c>
      <c r="D80" s="304">
        <f>D81+D82+D83</f>
        <v>6191.8</v>
      </c>
      <c r="E80" s="305"/>
      <c r="F80" s="304">
        <f>F81+F82+F83</f>
        <v>5801.799999999999</v>
      </c>
      <c r="G80" s="306">
        <v>-0.5</v>
      </c>
      <c r="H80" s="307">
        <v>99.94541484716157</v>
      </c>
      <c r="I80" s="308">
        <v>18.524888709024687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35.25" customHeight="1">
      <c r="A81" s="309" t="s">
        <v>110</v>
      </c>
      <c r="B81" s="310" t="s">
        <v>111</v>
      </c>
      <c r="C81" s="311">
        <v>1430.8</v>
      </c>
      <c r="D81" s="311">
        <v>1430.8</v>
      </c>
      <c r="E81" s="277"/>
      <c r="F81" s="311">
        <v>1156.6</v>
      </c>
      <c r="G81" s="69"/>
      <c r="H81" s="111">
        <f>F81/D81*100</f>
        <v>80.83589600223651</v>
      </c>
      <c r="I81" s="88">
        <f>F81/C81*100</f>
        <v>80.83589600223651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3.25" customHeight="1">
      <c r="A82" s="309" t="s">
        <v>112</v>
      </c>
      <c r="B82" s="310" t="s">
        <v>113</v>
      </c>
      <c r="C82" s="312">
        <v>4193</v>
      </c>
      <c r="D82" s="313">
        <v>4193</v>
      </c>
      <c r="E82" s="314"/>
      <c r="F82" s="315">
        <v>4187.8</v>
      </c>
      <c r="G82" s="69">
        <f>F82-D82</f>
        <v>-5.199999999999818</v>
      </c>
      <c r="H82" s="111">
        <f>F82/D82*100</f>
        <v>99.87598378249464</v>
      </c>
      <c r="I82" s="88">
        <f>F82/C82*100</f>
        <v>99.87598378249464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30" customHeight="1" thickBot="1">
      <c r="A83" s="280" t="s">
        <v>114</v>
      </c>
      <c r="B83" s="281" t="s">
        <v>115</v>
      </c>
      <c r="C83" s="282">
        <v>636</v>
      </c>
      <c r="D83" s="283">
        <v>568</v>
      </c>
      <c r="E83" s="284"/>
      <c r="F83" s="285">
        <v>457.4</v>
      </c>
      <c r="G83" s="69">
        <f>F83-D83</f>
        <v>-110.60000000000002</v>
      </c>
      <c r="H83" s="61">
        <f>F83/D83*100</f>
        <v>80.52816901408451</v>
      </c>
      <c r="I83" s="88">
        <f>F83/C83*100</f>
        <v>71.91823899371069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3.25" customHeight="1" thickBot="1">
      <c r="A84" s="294" t="s">
        <v>116</v>
      </c>
      <c r="B84" s="316" t="s">
        <v>117</v>
      </c>
      <c r="C84" s="296">
        <f>C85+C91+C94+C90</f>
        <v>34545.5</v>
      </c>
      <c r="D84" s="296">
        <f>D85+D91+D94+D90</f>
        <v>29374</v>
      </c>
      <c r="E84" s="297"/>
      <c r="F84" s="296">
        <f>F85+F91+F94+F90</f>
        <v>22898.100000000002</v>
      </c>
      <c r="G84" s="317">
        <f>G85+G90+G91+G94</f>
        <v>-5725.299999999998</v>
      </c>
      <c r="H84" s="318">
        <v>99.49529543242366</v>
      </c>
      <c r="I84" s="319">
        <v>20.439464407382175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>
      <c r="A85" s="320" t="s">
        <v>118</v>
      </c>
      <c r="B85" s="321" t="s">
        <v>119</v>
      </c>
      <c r="C85" s="322">
        <v>9713.4</v>
      </c>
      <c r="D85" s="323">
        <v>7471.4</v>
      </c>
      <c r="E85" s="314"/>
      <c r="F85" s="315">
        <v>5096.1</v>
      </c>
      <c r="G85" s="69">
        <f>F85-D85</f>
        <v>-2375.2999999999993</v>
      </c>
      <c r="H85" s="61">
        <f aca="true" t="shared" si="10" ref="H85:H97">F85/D85*100</f>
        <v>68.20810022218059</v>
      </c>
      <c r="I85" s="88">
        <f aca="true" t="shared" si="11" ref="I85:I97">F85/C85*100</f>
        <v>52.464636481561556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hidden="1">
      <c r="A86" s="320"/>
      <c r="B86" s="324"/>
      <c r="C86" s="322"/>
      <c r="D86" s="323"/>
      <c r="E86" s="314"/>
      <c r="F86" s="315"/>
      <c r="G86" s="69"/>
      <c r="H86" s="61"/>
      <c r="I86" s="8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78.75" hidden="1">
      <c r="A87" s="320" t="s">
        <v>120</v>
      </c>
      <c r="B87" s="324" t="s">
        <v>121</v>
      </c>
      <c r="C87" s="322"/>
      <c r="D87" s="323"/>
      <c r="E87" s="314"/>
      <c r="F87" s="315"/>
      <c r="G87" s="69"/>
      <c r="H87" s="61"/>
      <c r="I87" s="8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31.5" hidden="1">
      <c r="A88" s="320" t="s">
        <v>122</v>
      </c>
      <c r="B88" s="324" t="s">
        <v>123</v>
      </c>
      <c r="C88" s="322"/>
      <c r="D88" s="323"/>
      <c r="E88" s="314"/>
      <c r="F88" s="315"/>
      <c r="G88" s="69"/>
      <c r="H88" s="61"/>
      <c r="I88" s="8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hidden="1">
      <c r="A89" s="320" t="s">
        <v>124</v>
      </c>
      <c r="B89" s="324" t="s">
        <v>125</v>
      </c>
      <c r="C89" s="322"/>
      <c r="D89" s="323"/>
      <c r="E89" s="314"/>
      <c r="F89" s="315"/>
      <c r="G89" s="69"/>
      <c r="H89" s="61"/>
      <c r="I89" s="8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47.25">
      <c r="A90" s="320" t="s">
        <v>126</v>
      </c>
      <c r="B90" s="325" t="s">
        <v>127</v>
      </c>
      <c r="C90" s="322"/>
      <c r="D90" s="323">
        <v>750.6</v>
      </c>
      <c r="E90" s="314"/>
      <c r="F90" s="315"/>
      <c r="G90" s="69"/>
      <c r="H90" s="61"/>
      <c r="I90" s="8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>
      <c r="A91" s="269" t="s">
        <v>128</v>
      </c>
      <c r="B91" s="325" t="s">
        <v>129</v>
      </c>
      <c r="C91" s="275">
        <v>13935</v>
      </c>
      <c r="D91" s="326">
        <v>12623</v>
      </c>
      <c r="E91" s="277"/>
      <c r="F91" s="274">
        <v>9807.7</v>
      </c>
      <c r="G91" s="69">
        <f>F91-D91</f>
        <v>-2815.2999999999993</v>
      </c>
      <c r="H91" s="61">
        <f t="shared" si="10"/>
        <v>77.69706092054187</v>
      </c>
      <c r="I91" s="88">
        <f t="shared" si="11"/>
        <v>70.38177251524938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hidden="1">
      <c r="A92" s="327"/>
      <c r="B92" s="328"/>
      <c r="C92" s="329"/>
      <c r="D92" s="330"/>
      <c r="E92" s="331"/>
      <c r="F92" s="332"/>
      <c r="G92" s="132"/>
      <c r="H92" s="133"/>
      <c r="I92" s="21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hidden="1">
      <c r="A93" s="327"/>
      <c r="B93" s="328"/>
      <c r="C93" s="329"/>
      <c r="D93" s="330"/>
      <c r="E93" s="331"/>
      <c r="F93" s="332"/>
      <c r="G93" s="132"/>
      <c r="H93" s="133"/>
      <c r="I93" s="21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21" customHeight="1" thickBot="1">
      <c r="A94" s="280" t="s">
        <v>130</v>
      </c>
      <c r="B94" s="333" t="s">
        <v>131</v>
      </c>
      <c r="C94" s="282">
        <v>10897.1</v>
      </c>
      <c r="D94" s="283">
        <v>8529</v>
      </c>
      <c r="E94" s="284"/>
      <c r="F94" s="285">
        <v>7994.3</v>
      </c>
      <c r="G94" s="95">
        <f>F94-D94</f>
        <v>-534.6999999999998</v>
      </c>
      <c r="H94" s="96">
        <f t="shared" si="10"/>
        <v>93.73080079727987</v>
      </c>
      <c r="I94" s="334">
        <f t="shared" si="11"/>
        <v>73.36172009066632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9" ht="40.5" customHeight="1" thickBot="1">
      <c r="A95" s="294" t="s">
        <v>132</v>
      </c>
      <c r="B95" s="335" t="s">
        <v>133</v>
      </c>
      <c r="C95" s="296">
        <f>C96+C97+C100</f>
        <v>3264.8</v>
      </c>
      <c r="D95" s="296">
        <f>D96+D97+D100</f>
        <v>2429.8</v>
      </c>
      <c r="E95" s="297"/>
      <c r="F95" s="336">
        <f>F96+F97</f>
        <v>2154.5</v>
      </c>
      <c r="G95" s="102">
        <f>F95-D95</f>
        <v>-275.3000000000002</v>
      </c>
      <c r="H95" s="103">
        <f t="shared" si="10"/>
        <v>88.66984937031854</v>
      </c>
      <c r="I95" s="136">
        <f t="shared" si="11"/>
        <v>65.99179122764028</v>
      </c>
    </row>
    <row r="96" spans="1:9" ht="18.75">
      <c r="A96" s="320" t="s">
        <v>134</v>
      </c>
      <c r="B96" s="337" t="s">
        <v>135</v>
      </c>
      <c r="C96" s="322">
        <v>2867.9</v>
      </c>
      <c r="D96" s="322">
        <v>2133.9</v>
      </c>
      <c r="E96" s="314"/>
      <c r="F96" s="315">
        <v>1932.5</v>
      </c>
      <c r="G96" s="69">
        <f>F96-D96</f>
        <v>-201.4000000000001</v>
      </c>
      <c r="H96" s="111">
        <f t="shared" si="10"/>
        <v>90.56188200009372</v>
      </c>
      <c r="I96" s="88">
        <f t="shared" si="11"/>
        <v>67.38379999302624</v>
      </c>
    </row>
    <row r="97" spans="1:9" ht="18.75">
      <c r="A97" s="269" t="s">
        <v>136</v>
      </c>
      <c r="B97" s="338" t="s">
        <v>137</v>
      </c>
      <c r="C97" s="275">
        <v>306.9</v>
      </c>
      <c r="D97" s="339">
        <v>250.9</v>
      </c>
      <c r="E97" s="340"/>
      <c r="F97" s="341">
        <v>222</v>
      </c>
      <c r="G97" s="69">
        <f>F97-D97</f>
        <v>-28.900000000000006</v>
      </c>
      <c r="H97" s="61">
        <f t="shared" si="10"/>
        <v>88.4814667198087</v>
      </c>
      <c r="I97" s="88">
        <f t="shared" si="11"/>
        <v>72.33626588465299</v>
      </c>
    </row>
    <row r="98" spans="1:9" ht="18.75" hidden="1">
      <c r="A98" s="278"/>
      <c r="B98" s="338"/>
      <c r="C98" s="275"/>
      <c r="D98" s="276"/>
      <c r="E98" s="277"/>
      <c r="F98" s="274"/>
      <c r="G98" s="262"/>
      <c r="H98" s="263"/>
      <c r="I98" s="342"/>
    </row>
    <row r="99" spans="1:9" ht="18.75" hidden="1">
      <c r="A99" s="343"/>
      <c r="B99" s="344"/>
      <c r="C99" s="282"/>
      <c r="D99" s="283"/>
      <c r="E99" s="284"/>
      <c r="F99" s="285"/>
      <c r="G99" s="345"/>
      <c r="H99" s="346"/>
      <c r="I99" s="288"/>
    </row>
    <row r="100" spans="1:9" ht="53.25" customHeight="1" thickBot="1">
      <c r="A100" s="269" t="s">
        <v>138</v>
      </c>
      <c r="B100" s="347" t="s">
        <v>139</v>
      </c>
      <c r="C100" s="300">
        <v>90</v>
      </c>
      <c r="D100" s="291">
        <v>45</v>
      </c>
      <c r="E100" s="292"/>
      <c r="F100" s="293"/>
      <c r="G100" s="348"/>
      <c r="H100" s="349"/>
      <c r="I100" s="350"/>
    </row>
    <row r="101" spans="1:9" ht="20.25" thickBot="1">
      <c r="A101" s="294" t="s">
        <v>140</v>
      </c>
      <c r="B101" s="316" t="s">
        <v>141</v>
      </c>
      <c r="C101" s="296">
        <f>C102</f>
        <v>8641.1</v>
      </c>
      <c r="D101" s="296">
        <f>D102</f>
        <v>7164.1</v>
      </c>
      <c r="E101" s="297"/>
      <c r="F101" s="296">
        <f>F102</f>
        <v>6431</v>
      </c>
      <c r="G101" s="102">
        <f>F101-D101</f>
        <v>-733.1000000000004</v>
      </c>
      <c r="H101" s="103">
        <f>F101/D101*100</f>
        <v>89.76703284432098</v>
      </c>
      <c r="I101" s="136">
        <f>F101/C101*100</f>
        <v>74.42339516959646</v>
      </c>
    </row>
    <row r="102" spans="1:9" ht="24" customHeight="1">
      <c r="A102" s="320" t="s">
        <v>142</v>
      </c>
      <c r="B102" s="351" t="s">
        <v>143</v>
      </c>
      <c r="C102" s="322">
        <v>8641.1</v>
      </c>
      <c r="D102" s="352">
        <v>7164.1</v>
      </c>
      <c r="E102" s="314"/>
      <c r="F102" s="315">
        <v>6431</v>
      </c>
      <c r="G102" s="69">
        <f>F102-D102</f>
        <v>-733.1000000000004</v>
      </c>
      <c r="H102" s="111">
        <f>F102/D102*100</f>
        <v>89.76703284432098</v>
      </c>
      <c r="I102" s="88">
        <f>F102/C102*100</f>
        <v>74.42339516959646</v>
      </c>
    </row>
    <row r="103" spans="1:9" ht="19.5" hidden="1">
      <c r="A103" s="353"/>
      <c r="B103" s="266"/>
      <c r="C103" s="354"/>
      <c r="D103" s="355"/>
      <c r="E103" s="277"/>
      <c r="F103" s="356"/>
      <c r="G103" s="262"/>
      <c r="H103" s="263"/>
      <c r="I103" s="264"/>
    </row>
    <row r="104" spans="1:9" ht="77.25" customHeight="1" hidden="1">
      <c r="A104" s="357"/>
      <c r="B104" s="358"/>
      <c r="C104" s="359"/>
      <c r="D104" s="360"/>
      <c r="E104" s="361"/>
      <c r="F104" s="362"/>
      <c r="G104" s="363"/>
      <c r="H104" s="364"/>
      <c r="I104" s="365"/>
    </row>
    <row r="105" spans="1:9" ht="15.75">
      <c r="A105" s="1"/>
      <c r="B105" s="1"/>
      <c r="C105" s="366"/>
      <c r="D105" s="367"/>
      <c r="E105" s="367"/>
      <c r="F105" s="367"/>
      <c r="G105" s="367"/>
      <c r="H105" s="367"/>
      <c r="I105" s="1"/>
    </row>
    <row r="106" spans="1:9" ht="15.75">
      <c r="A106" s="1"/>
      <c r="B106" s="1"/>
      <c r="C106" s="366"/>
      <c r="D106" s="367"/>
      <c r="E106" s="367"/>
      <c r="F106" s="367"/>
      <c r="G106" s="367"/>
      <c r="H106" s="367"/>
      <c r="I106" s="1"/>
    </row>
    <row r="107" spans="1:9" ht="15.75">
      <c r="A107" s="1"/>
      <c r="B107" s="1"/>
      <c r="C107" s="366"/>
      <c r="D107" s="367"/>
      <c r="E107" s="367"/>
      <c r="F107" s="367"/>
      <c r="G107" s="367"/>
      <c r="H107" s="367"/>
      <c r="I107" s="1"/>
    </row>
    <row r="108" spans="1:9" ht="15.75">
      <c r="A108" s="1"/>
      <c r="B108" s="1"/>
      <c r="C108" s="366"/>
      <c r="D108" s="367"/>
      <c r="E108" s="367"/>
      <c r="F108" s="367"/>
      <c r="G108" s="367"/>
      <c r="H108" s="367"/>
      <c r="I108" s="1"/>
    </row>
    <row r="109" spans="1:9" ht="15.75">
      <c r="A109" s="1"/>
      <c r="B109" s="1"/>
      <c r="C109" s="366"/>
      <c r="D109" s="366"/>
      <c r="E109" s="367"/>
      <c r="F109" s="366"/>
      <c r="G109" s="367"/>
      <c r="H109" s="367"/>
      <c r="I109" s="1"/>
    </row>
    <row r="110" spans="1:9" ht="15.75">
      <c r="A110" s="1"/>
      <c r="B110" s="1"/>
      <c r="C110" s="368"/>
      <c r="D110" s="368"/>
      <c r="E110" s="367"/>
      <c r="F110" s="367"/>
      <c r="G110" s="367"/>
      <c r="H110" s="367"/>
      <c r="I110" s="1"/>
    </row>
    <row r="111" spans="1:9" ht="15.75">
      <c r="A111" s="1"/>
      <c r="B111" s="1"/>
      <c r="C111" s="368"/>
      <c r="D111" s="367"/>
      <c r="E111" s="367"/>
      <c r="F111" s="367"/>
      <c r="G111" s="367"/>
      <c r="H111" s="367"/>
      <c r="I111" s="1"/>
    </row>
    <row r="112" spans="3:8" ht="15.75">
      <c r="C112" s="366"/>
      <c r="D112" s="367"/>
      <c r="E112" s="367"/>
      <c r="F112" s="367"/>
      <c r="G112" s="367"/>
      <c r="H112" s="367"/>
    </row>
    <row r="113" spans="3:8" ht="15.75">
      <c r="C113" s="366"/>
      <c r="D113" s="367"/>
      <c r="E113" s="367"/>
      <c r="F113" s="367"/>
      <c r="G113" s="367"/>
      <c r="H113" s="367"/>
    </row>
    <row r="114" spans="3:8" ht="15.75">
      <c r="C114" s="366"/>
      <c r="D114" s="367"/>
      <c r="E114" s="367"/>
      <c r="F114" s="367"/>
      <c r="G114" s="367"/>
      <c r="H114" s="367"/>
    </row>
    <row r="115" spans="3:8" ht="15.75">
      <c r="C115" s="368"/>
      <c r="D115" s="368"/>
      <c r="E115" s="367"/>
      <c r="F115" s="367"/>
      <c r="G115" s="367"/>
      <c r="H115" s="367"/>
    </row>
    <row r="116" spans="3:8" ht="15.75">
      <c r="C116" s="366"/>
      <c r="D116" s="367"/>
      <c r="E116" s="367"/>
      <c r="F116" s="367"/>
      <c r="G116" s="367"/>
      <c r="H116" s="367"/>
    </row>
    <row r="117" spans="3:8" ht="15.75">
      <c r="C117" s="366"/>
      <c r="D117" s="367"/>
      <c r="E117" s="367"/>
      <c r="F117" s="367"/>
      <c r="G117" s="367"/>
      <c r="H117" s="367"/>
    </row>
    <row r="118" spans="3:8" ht="15.75">
      <c r="C118" s="366"/>
      <c r="D118" s="367"/>
      <c r="E118" s="367"/>
      <c r="F118" s="367"/>
      <c r="G118" s="367"/>
      <c r="H118" s="367"/>
    </row>
    <row r="119" spans="3:8" ht="15.75">
      <c r="C119" s="366"/>
      <c r="D119" s="367"/>
      <c r="E119" s="367"/>
      <c r="F119" s="367"/>
      <c r="G119" s="367"/>
      <c r="H119" s="367"/>
    </row>
    <row r="120" spans="3:8" ht="15.75">
      <c r="C120" s="366"/>
      <c r="D120" s="367"/>
      <c r="E120" s="367"/>
      <c r="F120" s="367"/>
      <c r="G120" s="367"/>
      <c r="H120" s="367"/>
    </row>
    <row r="121" spans="3:8" ht="15.75">
      <c r="C121" s="366"/>
      <c r="D121" s="367"/>
      <c r="E121" s="367"/>
      <c r="F121" s="367"/>
      <c r="G121" s="367"/>
      <c r="H121" s="367"/>
    </row>
    <row r="122" spans="3:8" ht="15.75">
      <c r="C122" s="366"/>
      <c r="D122" s="367"/>
      <c r="E122" s="367"/>
      <c r="F122" s="367"/>
      <c r="G122" s="367"/>
      <c r="H122" s="367"/>
    </row>
    <row r="123" spans="3:8" ht="15.75">
      <c r="C123" s="366"/>
      <c r="D123" s="367"/>
      <c r="E123" s="367"/>
      <c r="F123" s="367"/>
      <c r="G123" s="367"/>
      <c r="H123" s="367"/>
    </row>
    <row r="124" spans="3:8" ht="15.75">
      <c r="C124" s="366"/>
      <c r="D124" s="367"/>
      <c r="E124" s="367"/>
      <c r="F124" s="367"/>
      <c r="G124" s="367"/>
      <c r="H124" s="367"/>
    </row>
    <row r="125" spans="3:8" ht="15.75">
      <c r="C125" s="1"/>
      <c r="D125" s="369"/>
      <c r="E125" s="369"/>
      <c r="F125" s="369"/>
      <c r="G125" s="369"/>
      <c r="H125" s="369"/>
    </row>
    <row r="126" spans="3:8" ht="15.75">
      <c r="C126" s="1"/>
      <c r="D126" s="369"/>
      <c r="E126" s="369"/>
      <c r="F126" s="369"/>
      <c r="G126" s="369"/>
      <c r="H126" s="369"/>
    </row>
    <row r="127" spans="3:8" ht="15.75">
      <c r="C127" s="1"/>
      <c r="D127" s="369"/>
      <c r="E127" s="369"/>
      <c r="F127" s="369"/>
      <c r="G127" s="369"/>
      <c r="H127" s="369"/>
    </row>
    <row r="128" spans="4:8" ht="15.75">
      <c r="D128" s="369"/>
      <c r="E128" s="369"/>
      <c r="F128" s="369"/>
      <c r="G128" s="369"/>
      <c r="H128" s="369"/>
    </row>
    <row r="129" spans="4:8" ht="15.75">
      <c r="D129" s="369"/>
      <c r="E129" s="369"/>
      <c r="F129" s="369"/>
      <c r="G129" s="369"/>
      <c r="H129" s="369"/>
    </row>
    <row r="130" spans="4:8" ht="15.75">
      <c r="D130" s="369"/>
      <c r="E130" s="369"/>
      <c r="F130" s="369"/>
      <c r="G130" s="369"/>
      <c r="H130" s="369"/>
    </row>
    <row r="131" spans="4:8" ht="15.75">
      <c r="D131" s="369"/>
      <c r="E131" s="369"/>
      <c r="F131" s="369"/>
      <c r="G131" s="369"/>
      <c r="H131" s="369"/>
    </row>
    <row r="132" spans="4:8" ht="15.75">
      <c r="D132" s="369"/>
      <c r="E132" s="369"/>
      <c r="F132" s="369"/>
      <c r="G132" s="369"/>
      <c r="H132" s="369"/>
    </row>
    <row r="133" spans="4:8" ht="15.75">
      <c r="D133" s="369"/>
      <c r="E133" s="369"/>
      <c r="F133" s="369"/>
      <c r="G133" s="369"/>
      <c r="H133" s="369"/>
    </row>
    <row r="134" spans="4:8" ht="15.75">
      <c r="D134" s="369"/>
      <c r="E134" s="369"/>
      <c r="F134" s="369"/>
      <c r="G134" s="369"/>
      <c r="H134" s="369"/>
    </row>
    <row r="135" spans="4:8" ht="15.75">
      <c r="D135" s="369"/>
      <c r="E135" s="369"/>
      <c r="F135" s="369"/>
      <c r="G135" s="369"/>
      <c r="H135" s="369"/>
    </row>
    <row r="136" spans="4:8" ht="15.75">
      <c r="D136" s="369"/>
      <c r="E136" s="369"/>
      <c r="F136" s="369"/>
      <c r="G136" s="369"/>
      <c r="H136" s="369"/>
    </row>
    <row r="137" spans="4:8" ht="15.75">
      <c r="D137" s="369"/>
      <c r="E137" s="369"/>
      <c r="F137" s="369"/>
      <c r="G137" s="369"/>
      <c r="H137" s="369"/>
    </row>
    <row r="138" spans="4:8" ht="15.75">
      <c r="D138" s="369"/>
      <c r="E138" s="369"/>
      <c r="F138" s="369"/>
      <c r="G138" s="369"/>
      <c r="H138" s="369"/>
    </row>
    <row r="139" spans="4:8" ht="15.75">
      <c r="D139" s="369"/>
      <c r="E139" s="369"/>
      <c r="F139" s="369"/>
      <c r="G139" s="369"/>
      <c r="H139" s="369"/>
    </row>
    <row r="140" spans="4:8" ht="15.75">
      <c r="D140" s="369"/>
      <c r="E140" s="369"/>
      <c r="F140" s="369"/>
      <c r="G140" s="369"/>
      <c r="H140" s="369"/>
    </row>
    <row r="141" spans="4:8" ht="15.75">
      <c r="D141" s="369"/>
      <c r="E141" s="369"/>
      <c r="F141" s="369"/>
      <c r="G141" s="369"/>
      <c r="H141" s="369"/>
    </row>
    <row r="142" spans="4:8" ht="15.75">
      <c r="D142" s="369"/>
      <c r="E142" s="369"/>
      <c r="F142" s="369"/>
      <c r="G142" s="369"/>
      <c r="H142" s="369"/>
    </row>
    <row r="143" spans="4:8" ht="15.75">
      <c r="D143" s="369"/>
      <c r="E143" s="369"/>
      <c r="F143" s="369"/>
      <c r="G143" s="369"/>
      <c r="H143" s="369"/>
    </row>
    <row r="144" spans="4:8" ht="15.75">
      <c r="D144" s="369"/>
      <c r="E144" s="369"/>
      <c r="F144" s="369"/>
      <c r="G144" s="369"/>
      <c r="H144" s="369"/>
    </row>
    <row r="145" spans="4:8" ht="15.75">
      <c r="D145" s="369"/>
      <c r="E145" s="369"/>
      <c r="F145" s="369"/>
      <c r="G145" s="369"/>
      <c r="H145" s="369"/>
    </row>
    <row r="146" spans="4:8" ht="15.75">
      <c r="D146" s="369"/>
      <c r="E146" s="369"/>
      <c r="F146" s="369"/>
      <c r="G146" s="369"/>
      <c r="H146" s="369"/>
    </row>
    <row r="147" spans="4:8" ht="15.75">
      <c r="D147" s="369"/>
      <c r="E147" s="369"/>
      <c r="F147" s="369"/>
      <c r="G147" s="369"/>
      <c r="H147" s="369"/>
    </row>
    <row r="148" spans="4:8" ht="15.75">
      <c r="D148" s="369"/>
      <c r="E148" s="369"/>
      <c r="F148" s="369"/>
      <c r="G148" s="369"/>
      <c r="H148" s="369"/>
    </row>
  </sheetData>
  <mergeCells count="28">
    <mergeCell ref="B12:G12"/>
    <mergeCell ref="L12:O12"/>
    <mergeCell ref="S12:V12"/>
    <mergeCell ref="A16:A18"/>
    <mergeCell ref="B16:B18"/>
    <mergeCell ref="C16:C18"/>
    <mergeCell ref="D16:D18"/>
    <mergeCell ref="F16:H16"/>
    <mergeCell ref="I16:I18"/>
    <mergeCell ref="K16:K18"/>
    <mergeCell ref="T16:W16"/>
    <mergeCell ref="F17:F18"/>
    <mergeCell ref="G17:G18"/>
    <mergeCell ref="H17:H18"/>
    <mergeCell ref="M17:M18"/>
    <mergeCell ref="N17:N18"/>
    <mergeCell ref="O17:O18"/>
    <mergeCell ref="P17:P18"/>
    <mergeCell ref="T17:T18"/>
    <mergeCell ref="U17:U18"/>
    <mergeCell ref="V17:V18"/>
    <mergeCell ref="W17:W18"/>
    <mergeCell ref="A19:I19"/>
    <mergeCell ref="A65:I65"/>
    <mergeCell ref="L16:L18"/>
    <mergeCell ref="M16:P16"/>
    <mergeCell ref="R16:R18"/>
    <mergeCell ref="S16:S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Шустова Татьяна Викторовна</cp:lastModifiedBy>
  <dcterms:created xsi:type="dcterms:W3CDTF">1996-10-08T23:32:33Z</dcterms:created>
  <dcterms:modified xsi:type="dcterms:W3CDTF">2011-02-28T10:04:59Z</dcterms:modified>
  <cp:category/>
  <cp:version/>
  <cp:contentType/>
  <cp:contentStatus/>
</cp:coreProperties>
</file>